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0730" windowHeight="1176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E326" i="9" s="1"/>
  <c r="B326" i="9" s="1"/>
  <c r="G326" i="9"/>
  <c r="F326" i="9"/>
  <c r="H325" i="9"/>
  <c r="E325" i="9" s="1"/>
  <c r="B325" i="9" s="1"/>
  <c r="G325" i="9"/>
  <c r="F325" i="9"/>
  <c r="H324" i="9"/>
  <c r="E324" i="9" s="1"/>
  <c r="B324" i="9" s="1"/>
  <c r="G324" i="9"/>
  <c r="F324" i="9"/>
  <c r="H323" i="9"/>
  <c r="E323" i="9" s="1"/>
  <c r="B323" i="9" s="1"/>
  <c r="G323" i="9"/>
  <c r="F323" i="9"/>
  <c r="H322" i="9"/>
  <c r="G322" i="9"/>
  <c r="F322" i="9"/>
  <c r="H321" i="9"/>
  <c r="E321" i="9" s="1"/>
  <c r="B321" i="9" s="1"/>
  <c r="G321" i="9"/>
  <c r="F321" i="9"/>
  <c r="H320" i="9"/>
  <c r="E320" i="9" s="1"/>
  <c r="B320" i="9" s="1"/>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G155" i="9"/>
  <c r="F155" i="9"/>
  <c r="B155" i="9"/>
  <c r="H154" i="9"/>
  <c r="G154" i="9"/>
  <c r="F154" i="9"/>
  <c r="E154" i="9"/>
  <c r="B154" i="9" s="1"/>
  <c r="H153" i="9"/>
  <c r="E153" i="9" s="1"/>
  <c r="G153" i="9"/>
  <c r="F153" i="9"/>
  <c r="B153" i="9"/>
  <c r="H152" i="9"/>
  <c r="G152" i="9"/>
  <c r="F152" i="9"/>
  <c r="E152" i="9"/>
  <c r="B152" i="9" s="1"/>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G83" i="9"/>
  <c r="F83" i="9"/>
  <c r="E83" i="9"/>
  <c r="B83" i="9" s="1"/>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H36" i="9"/>
  <c r="G36" i="9"/>
  <c r="F36" i="9"/>
  <c r="H35" i="9"/>
  <c r="G35" i="9"/>
  <c r="F35" i="9"/>
  <c r="E35" i="9"/>
  <c r="B35" i="9" s="1"/>
  <c r="H34" i="9"/>
  <c r="E34" i="9" s="1"/>
  <c r="B34" i="9" s="1"/>
  <c r="G34" i="9"/>
  <c r="F34" i="9"/>
  <c r="H33" i="9"/>
  <c r="G33" i="9"/>
  <c r="F33" i="9"/>
  <c r="E33" i="9"/>
  <c r="B33" i="9" s="1"/>
  <c r="H32" i="9"/>
  <c r="E32" i="9" s="1"/>
  <c r="B32" i="9" s="1"/>
  <c r="G32" i="9"/>
  <c r="F32" i="9"/>
  <c r="H31" i="9"/>
  <c r="G31" i="9"/>
  <c r="F31" i="9"/>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s="1"/>
  <c r="D46" i="8"/>
  <c r="D45" i="8" s="1"/>
  <c r="D37" i="8"/>
  <c r="D27" i="8"/>
  <c r="D25" i="8" s="1"/>
  <c r="D18" i="8"/>
  <c r="D8" i="8"/>
  <c r="D6" i="8" s="1"/>
  <c r="C1583" i="1" s="1"/>
  <c r="H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1017"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E479" i="4" s="1"/>
  <c r="D485" i="4"/>
  <c r="F485" i="4" s="1"/>
  <c r="F484" i="4"/>
  <c r="F483" i="4"/>
  <c r="F482" i="4"/>
  <c r="F481" i="4"/>
  <c r="E480" i="4"/>
  <c r="D480" i="4"/>
  <c r="D479" i="4" s="1"/>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E639" i="4" s="1"/>
  <c r="D437" i="4"/>
  <c r="F437" i="4" s="1"/>
  <c r="F436" i="4"/>
  <c r="F435" i="4"/>
  <c r="F434" i="4"/>
  <c r="F433" i="4"/>
  <c r="E432" i="4"/>
  <c r="D432" i="4"/>
  <c r="D431" i="4" s="1"/>
  <c r="F431" i="4" s="1"/>
  <c r="E428" i="4"/>
  <c r="D428" i="4"/>
  <c r="F428" i="4" s="1"/>
  <c r="E427" i="4"/>
  <c r="D427" i="4"/>
  <c r="D648" i="4" s="1"/>
  <c r="F648" i="4" s="1"/>
  <c r="E426" i="4"/>
  <c r="E647" i="4" s="1"/>
  <c r="D641" i="1" s="1"/>
  <c r="D426" i="4"/>
  <c r="D647" i="4" s="1"/>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E262" i="4" s="1"/>
  <c r="D258"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E230" i="4" s="1"/>
  <c r="D226"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0" i="4"/>
  <c r="F59" i="4"/>
  <c r="E58" i="4"/>
  <c r="D58" i="4"/>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H1634" i="1"/>
  <c r="C1634" i="1"/>
  <c r="G1634" i="1" s="1"/>
  <c r="G1633" i="1"/>
  <c r="C1633" i="1"/>
  <c r="H1633" i="1" s="1"/>
  <c r="H1632" i="1"/>
  <c r="C1632" i="1"/>
  <c r="G1632" i="1" s="1"/>
  <c r="G1631" i="1"/>
  <c r="C1631" i="1"/>
  <c r="H1631" i="1" s="1"/>
  <c r="H1630" i="1"/>
  <c r="C1630" i="1"/>
  <c r="G1630" i="1" s="1"/>
  <c r="G1629" i="1"/>
  <c r="C1629" i="1"/>
  <c r="H1629" i="1" s="1"/>
  <c r="H1628" i="1"/>
  <c r="C1628" i="1"/>
  <c r="G1628" i="1" s="1"/>
  <c r="G1627" i="1"/>
  <c r="C1627" i="1"/>
  <c r="H1627" i="1" s="1"/>
  <c r="H1626" i="1"/>
  <c r="C1626" i="1"/>
  <c r="G1626" i="1" s="1"/>
  <c r="G1625" i="1"/>
  <c r="C1625" i="1"/>
  <c r="H1625" i="1" s="1"/>
  <c r="H1624" i="1"/>
  <c r="C1624" i="1"/>
  <c r="G1624" i="1" s="1"/>
  <c r="G1623" i="1"/>
  <c r="C1623" i="1"/>
  <c r="H1623" i="1" s="1"/>
  <c r="H1622" i="1"/>
  <c r="C1622" i="1"/>
  <c r="G1622" i="1" s="1"/>
  <c r="C1620" i="1"/>
  <c r="G1620" i="1" s="1"/>
  <c r="G1619" i="1"/>
  <c r="C1619" i="1"/>
  <c r="H1619" i="1" s="1"/>
  <c r="C1618" i="1"/>
  <c r="G1618" i="1" s="1"/>
  <c r="G1617" i="1"/>
  <c r="C1617" i="1"/>
  <c r="H1617" i="1" s="1"/>
  <c r="C1616" i="1"/>
  <c r="G1616" i="1" s="1"/>
  <c r="G1615" i="1"/>
  <c r="C1615" i="1"/>
  <c r="H1615" i="1" s="1"/>
  <c r="C1614" i="1"/>
  <c r="G1614" i="1" s="1"/>
  <c r="C1613" i="1"/>
  <c r="H1613" i="1" s="1"/>
  <c r="C1612" i="1"/>
  <c r="G1612" i="1" s="1"/>
  <c r="G1611" i="1"/>
  <c r="C1611" i="1"/>
  <c r="H1611" i="1" s="1"/>
  <c r="C1610" i="1"/>
  <c r="G1610" i="1" s="1"/>
  <c r="G1609" i="1"/>
  <c r="C1609" i="1"/>
  <c r="H1609" i="1" s="1"/>
  <c r="C1608" i="1"/>
  <c r="G1608" i="1" s="1"/>
  <c r="G1607" i="1"/>
  <c r="C1607" i="1"/>
  <c r="H1607" i="1" s="1"/>
  <c r="C1606" i="1"/>
  <c r="G1606" i="1" s="1"/>
  <c r="C1605" i="1"/>
  <c r="H1605" i="1" s="1"/>
  <c r="C1604" i="1"/>
  <c r="G1604" i="1" s="1"/>
  <c r="G1603" i="1"/>
  <c r="C1603" i="1"/>
  <c r="H1603" i="1" s="1"/>
  <c r="C1602" i="1"/>
  <c r="G1602" i="1" s="1"/>
  <c r="G1601" i="1"/>
  <c r="C1601" i="1"/>
  <c r="H1601" i="1" s="1"/>
  <c r="C1600" i="1"/>
  <c r="G1600" i="1" s="1"/>
  <c r="G1599" i="1"/>
  <c r="C1599" i="1"/>
  <c r="H1599" i="1" s="1"/>
  <c r="C1598" i="1"/>
  <c r="G1598" i="1" s="1"/>
  <c r="G1597" i="1"/>
  <c r="C1597" i="1"/>
  <c r="H1597" i="1" s="1"/>
  <c r="C1596" i="1"/>
  <c r="G1596" i="1" s="1"/>
  <c r="G1595" i="1"/>
  <c r="C1595" i="1"/>
  <c r="H1595" i="1" s="1"/>
  <c r="C1594" i="1"/>
  <c r="G1594" i="1" s="1"/>
  <c r="C1593" i="1"/>
  <c r="H1593" i="1" s="1"/>
  <c r="C1592" i="1"/>
  <c r="G1592" i="1" s="1"/>
  <c r="G1591" i="1"/>
  <c r="C1591" i="1"/>
  <c r="H1591" i="1" s="1"/>
  <c r="C1590" i="1"/>
  <c r="G1590" i="1" s="1"/>
  <c r="G1589" i="1"/>
  <c r="C1589" i="1"/>
  <c r="H1589" i="1" s="1"/>
  <c r="C1588" i="1"/>
  <c r="G1588" i="1" s="1"/>
  <c r="C1587" i="1"/>
  <c r="H1587" i="1" s="1"/>
  <c r="C1586" i="1"/>
  <c r="G1586" i="1" s="1"/>
  <c r="C1585" i="1"/>
  <c r="H1585" i="1" s="1"/>
  <c r="C1584" i="1"/>
  <c r="G1584" i="1" s="1"/>
  <c r="C1582" i="1"/>
  <c r="H1582" i="1" s="1"/>
  <c r="D1581" i="1"/>
  <c r="C1581" i="1"/>
  <c r="D1580" i="1"/>
  <c r="C1580" i="1"/>
  <c r="D1579" i="1"/>
  <c r="C1579" i="1"/>
  <c r="D1578" i="1"/>
  <c r="C1578" i="1"/>
  <c r="D1577" i="1"/>
  <c r="C1577" i="1"/>
  <c r="D1576" i="1"/>
  <c r="C1576" i="1"/>
  <c r="D1575" i="1"/>
  <c r="C1575" i="1"/>
  <c r="D1574" i="1"/>
  <c r="C1574" i="1"/>
  <c r="D1573" i="1"/>
  <c r="C1573" i="1"/>
  <c r="D1572" i="1"/>
  <c r="C1572" i="1"/>
  <c r="H1572" i="1" s="1"/>
  <c r="D1571" i="1"/>
  <c r="C1571" i="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J1541" i="1" s="1"/>
  <c r="C1541" i="1"/>
  <c r="H1540" i="1"/>
  <c r="D1540" i="1"/>
  <c r="C1540" i="1"/>
  <c r="G1540" i="1" s="1"/>
  <c r="D1539" i="1"/>
  <c r="H1539" i="1" s="1"/>
  <c r="C1539" i="1"/>
  <c r="H1538" i="1"/>
  <c r="D1538" i="1"/>
  <c r="C1538" i="1"/>
  <c r="G1538" i="1" s="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D1525" i="1"/>
  <c r="H1524" i="1"/>
  <c r="D1524" i="1"/>
  <c r="C1524" i="1"/>
  <c r="G1524" i="1" s="1"/>
  <c r="D1523" i="1"/>
  <c r="H1523" i="1" s="1"/>
  <c r="C1523" i="1"/>
  <c r="D1522" i="1"/>
  <c r="H1522" i="1" s="1"/>
  <c r="C1522" i="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D1510" i="1"/>
  <c r="H1510" i="1" s="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C1487" i="1"/>
  <c r="D1486" i="1"/>
  <c r="H1486" i="1" s="1"/>
  <c r="C1486" i="1"/>
  <c r="G1486" i="1" s="1"/>
  <c r="D1485" i="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H1384" i="1" s="1"/>
  <c r="C1384" i="1"/>
  <c r="D1383" i="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C1340" i="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C1314" i="1"/>
  <c r="G1314" i="1" s="1"/>
  <c r="D1313" i="1"/>
  <c r="H1313" i="1" s="1"/>
  <c r="C1313" i="1"/>
  <c r="G1313" i="1" s="1"/>
  <c r="D1312" i="1"/>
  <c r="H1312" i="1" s="1"/>
  <c r="C1312" i="1"/>
  <c r="G1312" i="1" s="1"/>
  <c r="D1311" i="1"/>
  <c r="C1311" i="1"/>
  <c r="D1310" i="1"/>
  <c r="C1310" i="1"/>
  <c r="G1310" i="1" s="1"/>
  <c r="D1309" i="1"/>
  <c r="H1309" i="1" s="1"/>
  <c r="C1309" i="1"/>
  <c r="G1309" i="1" s="1"/>
  <c r="D1308" i="1"/>
  <c r="H1308" i="1" s="1"/>
  <c r="C1308" i="1"/>
  <c r="G1308" i="1" s="1"/>
  <c r="D1307" i="1"/>
  <c r="H1307" i="1" s="1"/>
  <c r="C1307" i="1"/>
  <c r="D1306" i="1"/>
  <c r="H1306" i="1" s="1"/>
  <c r="C1306" i="1"/>
  <c r="D1305" i="1"/>
  <c r="H1305" i="1" s="1"/>
  <c r="C1305" i="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D1278" i="1"/>
  <c r="H1278" i="1" s="1"/>
  <c r="C1278" i="1"/>
  <c r="D1277" i="1"/>
  <c r="H1277" i="1" s="1"/>
  <c r="C1277" i="1"/>
  <c r="D1276" i="1"/>
  <c r="C1276" i="1"/>
  <c r="G1276" i="1" s="1"/>
  <c r="D1275" i="1"/>
  <c r="H1275" i="1" s="1"/>
  <c r="C1275" i="1"/>
  <c r="G1275" i="1" s="1"/>
  <c r="D1274" i="1"/>
  <c r="C1274" i="1"/>
  <c r="G1274" i="1" s="1"/>
  <c r="D1273" i="1"/>
  <c r="C1273" i="1"/>
  <c r="G1273" i="1" s="1"/>
  <c r="D1272" i="1"/>
  <c r="C1272" i="1"/>
  <c r="G1272" i="1" s="1"/>
  <c r="D1271" i="1"/>
  <c r="C1271" i="1"/>
  <c r="G1271" i="1" s="1"/>
  <c r="D1270" i="1"/>
  <c r="C1270" i="1"/>
  <c r="G1270" i="1" s="1"/>
  <c r="D1269" i="1"/>
  <c r="C1269" i="1"/>
  <c r="D1268" i="1"/>
  <c r="C1268" i="1"/>
  <c r="D1267" i="1"/>
  <c r="H1267" i="1" s="1"/>
  <c r="C1267" i="1"/>
  <c r="G1267" i="1" s="1"/>
  <c r="D1266" i="1"/>
  <c r="H1266" i="1" s="1"/>
  <c r="C1266" i="1"/>
  <c r="G1266" i="1" s="1"/>
  <c r="D1265" i="1"/>
  <c r="H1265" i="1" s="1"/>
  <c r="C1265" i="1"/>
  <c r="D1264" i="1"/>
  <c r="H1264" i="1" s="1"/>
  <c r="C1264" i="1"/>
  <c r="D1263" i="1"/>
  <c r="H1263" i="1" s="1"/>
  <c r="C1263" i="1"/>
  <c r="G1263" i="1" s="1"/>
  <c r="D1262" i="1"/>
  <c r="H1262" i="1" s="1"/>
  <c r="C1262" i="1"/>
  <c r="D1261" i="1"/>
  <c r="H1261" i="1" s="1"/>
  <c r="C1261" i="1"/>
  <c r="D1260" i="1"/>
  <c r="H1260" i="1" s="1"/>
  <c r="C1260" i="1"/>
  <c r="D1259" i="1"/>
  <c r="D1258" i="1"/>
  <c r="H1258" i="1" s="1"/>
  <c r="C1258" i="1"/>
  <c r="D1257" i="1"/>
  <c r="H1257" i="1" s="1"/>
  <c r="C1257" i="1"/>
  <c r="D1256" i="1"/>
  <c r="H1256" i="1" s="1"/>
  <c r="C1256" i="1"/>
  <c r="D1254" i="1"/>
  <c r="H1254" i="1" s="1"/>
  <c r="C1254" i="1"/>
  <c r="D1253" i="1"/>
  <c r="H1253" i="1" s="1"/>
  <c r="C1253" i="1"/>
  <c r="D1252" i="1"/>
  <c r="H1252" i="1" s="1"/>
  <c r="C1252" i="1"/>
  <c r="D1251" i="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C1200" i="1"/>
  <c r="D1199" i="1"/>
  <c r="H1199" i="1" s="1"/>
  <c r="C1199" i="1"/>
  <c r="G1199" i="1" s="1"/>
  <c r="D1198" i="1"/>
  <c r="C1198" i="1"/>
  <c r="D1197" i="1"/>
  <c r="H1197" i="1" s="1"/>
  <c r="C1197" i="1"/>
  <c r="G1197" i="1" s="1"/>
  <c r="D1196" i="1"/>
  <c r="H1196" i="1" s="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C1182" i="1"/>
  <c r="D1179" i="1"/>
  <c r="H1179" i="1" s="1"/>
  <c r="C1179" i="1"/>
  <c r="D1178" i="1"/>
  <c r="H1178" i="1" s="1"/>
  <c r="C1178" i="1"/>
  <c r="G1178" i="1" s="1"/>
  <c r="D1177" i="1"/>
  <c r="H1177" i="1" s="1"/>
  <c r="C1177" i="1"/>
  <c r="D1176" i="1"/>
  <c r="H1176" i="1" s="1"/>
  <c r="C1176" i="1"/>
  <c r="D1175" i="1"/>
  <c r="H1175" i="1" s="1"/>
  <c r="C1175" i="1"/>
  <c r="H1174" i="1"/>
  <c r="D1174" i="1"/>
  <c r="C1174" i="1"/>
  <c r="G1174" i="1" s="1"/>
  <c r="D1173" i="1"/>
  <c r="H1173" i="1" s="1"/>
  <c r="C1173" i="1"/>
  <c r="D1172" i="1"/>
  <c r="H1172" i="1" s="1"/>
  <c r="C1172" i="1"/>
  <c r="G1172" i="1" s="1"/>
  <c r="D1171" i="1"/>
  <c r="H1171" i="1" s="1"/>
  <c r="C1171" i="1"/>
  <c r="D1170" i="1"/>
  <c r="H1170" i="1" s="1"/>
  <c r="C1170" i="1"/>
  <c r="D1169" i="1"/>
  <c r="H1169" i="1" s="1"/>
  <c r="C1169" i="1"/>
  <c r="D1168" i="1"/>
  <c r="H1168" i="1" s="1"/>
  <c r="C1168" i="1"/>
  <c r="G1168" i="1" s="1"/>
  <c r="D1167" i="1"/>
  <c r="H1167" i="1" s="1"/>
  <c r="C1167" i="1"/>
  <c r="D1166" i="1"/>
  <c r="H1166" i="1" s="1"/>
  <c r="C1166" i="1"/>
  <c r="D1165" i="1"/>
  <c r="H1165" i="1" s="1"/>
  <c r="C1165" i="1"/>
  <c r="D1164" i="1"/>
  <c r="H1164" i="1" s="1"/>
  <c r="C1164" i="1"/>
  <c r="D1163" i="1"/>
  <c r="H1163" i="1" s="1"/>
  <c r="C1163" i="1"/>
  <c r="H1162" i="1"/>
  <c r="D1162" i="1"/>
  <c r="C1162" i="1"/>
  <c r="G1162" i="1" s="1"/>
  <c r="D1161" i="1"/>
  <c r="H1161" i="1" s="1"/>
  <c r="C1161" i="1"/>
  <c r="D1160" i="1"/>
  <c r="H1160" i="1" s="1"/>
  <c r="C1160" i="1"/>
  <c r="D1159" i="1"/>
  <c r="H1159" i="1" s="1"/>
  <c r="C1159" i="1"/>
  <c r="H1158" i="1"/>
  <c r="D1158" i="1"/>
  <c r="C1158" i="1"/>
  <c r="G1158" i="1" s="1"/>
  <c r="D1157" i="1"/>
  <c r="H1157" i="1" s="1"/>
  <c r="C1157" i="1"/>
  <c r="D1156" i="1"/>
  <c r="H1156" i="1" s="1"/>
  <c r="C1156" i="1"/>
  <c r="D1155" i="1"/>
  <c r="H1155" i="1" s="1"/>
  <c r="C1155" i="1"/>
  <c r="H1154" i="1"/>
  <c r="D1154" i="1"/>
  <c r="C1154" i="1"/>
  <c r="G1154" i="1" s="1"/>
  <c r="D1153" i="1"/>
  <c r="H1153" i="1" s="1"/>
  <c r="C1153" i="1"/>
  <c r="D1152" i="1"/>
  <c r="H1152" i="1" s="1"/>
  <c r="C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D1092" i="1"/>
  <c r="H1092" i="1" s="1"/>
  <c r="C1092" i="1"/>
  <c r="H1091" i="1"/>
  <c r="D1091" i="1"/>
  <c r="C1091" i="1"/>
  <c r="G1091" i="1" s="1"/>
  <c r="D1090" i="1"/>
  <c r="H1090" i="1" s="1"/>
  <c r="C1090" i="1"/>
  <c r="D1089" i="1"/>
  <c r="H1089" i="1" s="1"/>
  <c r="C1089" i="1"/>
  <c r="D1088" i="1"/>
  <c r="H1088" i="1" s="1"/>
  <c r="C1088" i="1"/>
  <c r="D1087" i="1"/>
  <c r="H1087" i="1" s="1"/>
  <c r="C1087" i="1"/>
  <c r="D1086" i="1"/>
  <c r="H1086" i="1" s="1"/>
  <c r="C1086" i="1"/>
  <c r="H1085" i="1"/>
  <c r="D1085" i="1"/>
  <c r="C1085" i="1"/>
  <c r="G1085" i="1" s="1"/>
  <c r="D1084" i="1"/>
  <c r="H1084" i="1" s="1"/>
  <c r="C1084" i="1"/>
  <c r="D1083" i="1"/>
  <c r="C1083" i="1"/>
  <c r="D1082" i="1"/>
  <c r="C1082" i="1"/>
  <c r="D1081" i="1"/>
  <c r="C1081" i="1"/>
  <c r="D1080" i="1"/>
  <c r="H1080" i="1" s="1"/>
  <c r="C1080" i="1"/>
  <c r="H1079" i="1"/>
  <c r="D1079" i="1"/>
  <c r="C1079" i="1"/>
  <c r="G1079" i="1" s="1"/>
  <c r="D1078" i="1"/>
  <c r="H1078" i="1" s="1"/>
  <c r="C1078" i="1"/>
  <c r="D1077" i="1"/>
  <c r="H1077" i="1" s="1"/>
  <c r="C1077" i="1"/>
  <c r="D1076" i="1"/>
  <c r="H1076" i="1" s="1"/>
  <c r="C1076" i="1"/>
  <c r="D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D1057" i="1"/>
  <c r="H1057" i="1" s="1"/>
  <c r="C1057" i="1"/>
  <c r="D1056" i="1"/>
  <c r="H1056" i="1" s="1"/>
  <c r="C1056" i="1"/>
  <c r="D1055" i="1"/>
  <c r="H1055" i="1" s="1"/>
  <c r="C1055" i="1"/>
  <c r="G1055" i="1" s="1"/>
  <c r="D1054" i="1"/>
  <c r="H1054" i="1" s="1"/>
  <c r="C1054" i="1"/>
  <c r="H1053" i="1"/>
  <c r="D1053" i="1"/>
  <c r="C1053" i="1"/>
  <c r="G1053" i="1" s="1"/>
  <c r="D1052" i="1"/>
  <c r="H1052" i="1" s="1"/>
  <c r="C1052" i="1"/>
  <c r="D1051" i="1"/>
  <c r="H1051" i="1" s="1"/>
  <c r="C1051" i="1"/>
  <c r="D1050" i="1"/>
  <c r="H1050" i="1" s="1"/>
  <c r="C1050" i="1"/>
  <c r="H1049" i="1"/>
  <c r="D1049" i="1"/>
  <c r="C1049" i="1"/>
  <c r="G1049" i="1" s="1"/>
  <c r="D1048" i="1"/>
  <c r="H1048" i="1" s="1"/>
  <c r="C1048" i="1"/>
  <c r="D1047" i="1"/>
  <c r="C1047" i="1"/>
  <c r="G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D1015" i="1"/>
  <c r="C1015" i="1"/>
  <c r="H1015" i="1" s="1"/>
  <c r="D1014" i="1"/>
  <c r="C1014" i="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D725" i="1"/>
  <c r="C725" i="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D676" i="1"/>
  <c r="C676" i="1"/>
  <c r="D675" i="1"/>
  <c r="C675" i="1"/>
  <c r="H675" i="1" s="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D648" i="1"/>
  <c r="C648" i="1"/>
  <c r="D647" i="1"/>
  <c r="C647" i="1"/>
  <c r="D646" i="1"/>
  <c r="C646" i="1"/>
  <c r="D645" i="1"/>
  <c r="C645" i="1"/>
  <c r="C642" i="1"/>
  <c r="C641" i="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D422" i="1"/>
  <c r="C422" i="1"/>
  <c r="D421" i="1"/>
  <c r="C421" i="1"/>
  <c r="D416" i="1"/>
  <c r="C416" i="1"/>
  <c r="D415" i="1"/>
  <c r="C415" i="1"/>
  <c r="D414" i="1"/>
  <c r="C414" i="1"/>
  <c r="D411" i="1"/>
  <c r="C411" i="1"/>
  <c r="H411" i="1" s="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H373" i="1" s="1"/>
  <c r="D372" i="1"/>
  <c r="C372" i="1"/>
  <c r="H372" i="1" s="1"/>
  <c r="D371" i="1"/>
  <c r="C371" i="1"/>
  <c r="D370" i="1"/>
  <c r="C370" i="1"/>
  <c r="H370" i="1" s="1"/>
  <c r="D369" i="1"/>
  <c r="C369" i="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3" i="1"/>
  <c r="D302" i="1"/>
  <c r="C302" i="1"/>
  <c r="D301" i="1"/>
  <c r="C301" i="1"/>
  <c r="H301" i="1" s="1"/>
  <c r="D300" i="1"/>
  <c r="C300" i="1"/>
  <c r="D299" i="1"/>
  <c r="C299" i="1"/>
  <c r="D298" i="1"/>
  <c r="C298" i="1"/>
  <c r="D294" i="1"/>
  <c r="C294" i="1"/>
  <c r="D293" i="1"/>
  <c r="C293" i="1"/>
  <c r="D292" i="1"/>
  <c r="C292" i="1"/>
  <c r="D291" i="1"/>
  <c r="C291" i="1"/>
  <c r="D290" i="1"/>
  <c r="C290" i="1"/>
  <c r="D289" i="1"/>
  <c r="C289" i="1"/>
  <c r="D288" i="1"/>
  <c r="C288" i="1"/>
  <c r="D287" i="1"/>
  <c r="C287" i="1"/>
  <c r="D286" i="1"/>
  <c r="C286" i="1"/>
  <c r="H286" i="1" s="1"/>
  <c r="D285" i="1"/>
  <c r="C285" i="1"/>
  <c r="H285" i="1" s="1"/>
  <c r="D284" i="1"/>
  <c r="C284" i="1"/>
  <c r="D283" i="1"/>
  <c r="C283" i="1"/>
  <c r="D282" i="1"/>
  <c r="C282" i="1"/>
  <c r="H282" i="1" s="1"/>
  <c r="D281" i="1"/>
  <c r="C281" i="1"/>
  <c r="D280" i="1"/>
  <c r="C280" i="1"/>
  <c r="D279" i="1"/>
  <c r="C279" i="1"/>
  <c r="D278" i="1"/>
  <c r="C278" i="1"/>
  <c r="D277" i="1"/>
  <c r="C277" i="1"/>
  <c r="D276" i="1"/>
  <c r="C276" i="1"/>
  <c r="D275" i="1"/>
  <c r="C275" i="1"/>
  <c r="D274" i="1"/>
  <c r="C274" i="1"/>
  <c r="D273" i="1"/>
  <c r="C273" i="1"/>
  <c r="D272" i="1"/>
  <c r="C272" i="1"/>
  <c r="D271" i="1"/>
  <c r="C271" i="1"/>
  <c r="H271" i="1" s="1"/>
  <c r="D270" i="1"/>
  <c r="C270" i="1"/>
  <c r="H270" i="1" s="1"/>
  <c r="C269" i="1"/>
  <c r="D268" i="1"/>
  <c r="C268" i="1"/>
  <c r="D267" i="1"/>
  <c r="C267" i="1"/>
  <c r="D266" i="1"/>
  <c r="C266" i="1"/>
  <c r="D265" i="1"/>
  <c r="C265" i="1"/>
  <c r="D264" i="1"/>
  <c r="C264" i="1"/>
  <c r="H264" i="1" s="1"/>
  <c r="D263" i="1"/>
  <c r="C263" i="1"/>
  <c r="H263" i="1" s="1"/>
  <c r="D262" i="1"/>
  <c r="C262" i="1"/>
  <c r="D261" i="1"/>
  <c r="C261" i="1"/>
  <c r="D260" i="1"/>
  <c r="C260" i="1"/>
  <c r="D259" i="1"/>
  <c r="C259" i="1"/>
  <c r="D257" i="1"/>
  <c r="C257" i="1"/>
  <c r="D256" i="1"/>
  <c r="C256" i="1"/>
  <c r="D255" i="1"/>
  <c r="C255" i="1"/>
  <c r="D254" i="1"/>
  <c r="C254" i="1"/>
  <c r="D253" i="1"/>
  <c r="C253" i="1"/>
  <c r="D252" i="1"/>
  <c r="C252" i="1"/>
  <c r="D251" i="1"/>
  <c r="C251" i="1"/>
  <c r="H251" i="1" s="1"/>
  <c r="D250" i="1"/>
  <c r="C250" i="1"/>
  <c r="H250" i="1" s="1"/>
  <c r="D249" i="1"/>
  <c r="C249" i="1"/>
  <c r="D248" i="1"/>
  <c r="C248" i="1"/>
  <c r="H248" i="1" s="1"/>
  <c r="D247" i="1"/>
  <c r="C247" i="1"/>
  <c r="D246" i="1"/>
  <c r="C246" i="1"/>
  <c r="D245" i="1"/>
  <c r="C245" i="1"/>
  <c r="D244" i="1"/>
  <c r="C244" i="1"/>
  <c r="D243" i="1"/>
  <c r="C243" i="1"/>
  <c r="D242" i="1"/>
  <c r="C242" i="1"/>
  <c r="D241" i="1"/>
  <c r="C241" i="1"/>
  <c r="H241" i="1" s="1"/>
  <c r="D240" i="1"/>
  <c r="C240" i="1"/>
  <c r="H240" i="1" s="1"/>
  <c r="D239" i="1"/>
  <c r="C239" i="1"/>
  <c r="H239" i="1" s="1"/>
  <c r="D238" i="1"/>
  <c r="C238" i="1"/>
  <c r="H238" i="1" s="1"/>
  <c r="D237" i="1"/>
  <c r="C237" i="1"/>
  <c r="H237" i="1" s="1"/>
  <c r="D236" i="1"/>
  <c r="C236" i="1"/>
  <c r="D235" i="1"/>
  <c r="C235" i="1"/>
  <c r="D234" i="1"/>
  <c r="C234" i="1"/>
  <c r="H234" i="1" s="1"/>
  <c r="D233" i="1"/>
  <c r="C233" i="1"/>
  <c r="H233" i="1" s="1"/>
  <c r="D232" i="1"/>
  <c r="C232" i="1"/>
  <c r="D231" i="1"/>
  <c r="C231" i="1"/>
  <c r="H231" i="1" s="1"/>
  <c r="D230" i="1"/>
  <c r="C230" i="1"/>
  <c r="H230" i="1" s="1"/>
  <c r="D229" i="1"/>
  <c r="C229" i="1"/>
  <c r="D228" i="1"/>
  <c r="C228" i="1"/>
  <c r="D227" i="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H211" i="1" s="1"/>
  <c r="D210" i="1"/>
  <c r="C210" i="1"/>
  <c r="D209" i="1"/>
  <c r="C209" i="1"/>
  <c r="D208" i="1"/>
  <c r="C208" i="1"/>
  <c r="D207" i="1"/>
  <c r="C207" i="1"/>
  <c r="D206" i="1"/>
  <c r="C206" i="1"/>
  <c r="H206" i="1" s="1"/>
  <c r="D205" i="1"/>
  <c r="C205" i="1"/>
  <c r="H205" i="1" s="1"/>
  <c r="D204" i="1"/>
  <c r="C204" i="1"/>
  <c r="D203" i="1"/>
  <c r="C203" i="1"/>
  <c r="H203" i="1" s="1"/>
  <c r="D202" i="1"/>
  <c r="C202" i="1"/>
  <c r="D201" i="1"/>
  <c r="C201" i="1"/>
  <c r="D200" i="1"/>
  <c r="C200" i="1"/>
  <c r="D199" i="1"/>
  <c r="C199" i="1"/>
  <c r="D197" i="1"/>
  <c r="C197" i="1"/>
  <c r="D196" i="1"/>
  <c r="C196" i="1"/>
  <c r="H196" i="1" s="1"/>
  <c r="D195" i="1"/>
  <c r="C195" i="1"/>
  <c r="D194" i="1"/>
  <c r="C194" i="1"/>
  <c r="D193" i="1"/>
  <c r="C193" i="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D183" i="1"/>
  <c r="C183" i="1"/>
  <c r="D182" i="1"/>
  <c r="C182" i="1"/>
  <c r="D181" i="1"/>
  <c r="C181" i="1"/>
  <c r="D180" i="1"/>
  <c r="C180" i="1"/>
  <c r="H180" i="1" s="1"/>
  <c r="D179" i="1"/>
  <c r="C179" i="1"/>
  <c r="H179" i="1" s="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H163" i="1" s="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D131" i="1"/>
  <c r="C131" i="1"/>
  <c r="D130" i="1"/>
  <c r="D129" i="1"/>
  <c r="C129" i="1"/>
  <c r="H129" i="1" s="1"/>
  <c r="D128" i="1"/>
  <c r="C128" i="1"/>
  <c r="H128" i="1" s="1"/>
  <c r="G127" i="1"/>
  <c r="D127" i="1"/>
  <c r="C127" i="1"/>
  <c r="H127" i="1" s="1"/>
  <c r="D126" i="1"/>
  <c r="C126" i="1"/>
  <c r="H126" i="1" s="1"/>
  <c r="D125" i="1"/>
  <c r="C125" i="1"/>
  <c r="H125" i="1" s="1"/>
  <c r="D124" i="1"/>
  <c r="C124" i="1"/>
  <c r="D123" i="1"/>
  <c r="C123" i="1"/>
  <c r="H123" i="1" s="1"/>
  <c r="D122" i="1"/>
  <c r="C122" i="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G74" i="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D54" i="1"/>
  <c r="C54" i="1"/>
  <c r="D53" i="1"/>
  <c r="C53" i="1"/>
  <c r="H53" i="1" s="1"/>
  <c r="D52" i="1"/>
  <c r="C52" i="1"/>
  <c r="D51" i="1"/>
  <c r="C51" i="1"/>
  <c r="H51" i="1" s="1"/>
  <c r="D50" i="1"/>
  <c r="C50" i="1"/>
  <c r="H50" i="1" s="1"/>
  <c r="D49" i="1"/>
  <c r="C49" i="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G37" i="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29" i="9" l="1"/>
  <c r="B329" i="9" s="1"/>
  <c r="H1198" i="1"/>
  <c r="H1182" i="1"/>
  <c r="H1200" i="1"/>
  <c r="G1200" i="1"/>
  <c r="G1164" i="1"/>
  <c r="G1160" i="1"/>
  <c r="G1156" i="1"/>
  <c r="G1347" i="1"/>
  <c r="G1087" i="1"/>
  <c r="G1089" i="1"/>
  <c r="G1265" i="1"/>
  <c r="H726" i="1"/>
  <c r="H725" i="1"/>
  <c r="H677" i="1"/>
  <c r="H676" i="1"/>
  <c r="H672" i="1"/>
  <c r="H1571" i="1"/>
  <c r="H1577" i="1"/>
  <c r="G346" i="9"/>
  <c r="E346" i="9" s="1"/>
  <c r="E345" i="9" s="1"/>
  <c r="I10" i="3" s="1"/>
  <c r="E37" i="9"/>
  <c r="B37" i="9" s="1"/>
  <c r="H651" i="1"/>
  <c r="H648" i="1"/>
  <c r="H647" i="1"/>
  <c r="H646" i="1"/>
  <c r="H649" i="1"/>
  <c r="F656" i="4"/>
  <c r="H645" i="1"/>
  <c r="H416" i="1"/>
  <c r="H415" i="1"/>
  <c r="F647" i="4"/>
  <c r="H414" i="1"/>
  <c r="H410" i="1"/>
  <c r="H409" i="1"/>
  <c r="H405" i="1"/>
  <c r="H406" i="1"/>
  <c r="H404" i="1"/>
  <c r="H401" i="1"/>
  <c r="H402" i="1"/>
  <c r="H403" i="1"/>
  <c r="H400" i="1"/>
  <c r="H399" i="1"/>
  <c r="H407" i="1"/>
  <c r="H408" i="1"/>
  <c r="F412" i="4"/>
  <c r="H398" i="1"/>
  <c r="H396" i="1"/>
  <c r="H397" i="1"/>
  <c r="H395" i="1"/>
  <c r="H393" i="1"/>
  <c r="H394" i="1"/>
  <c r="H392" i="1"/>
  <c r="F393" i="4"/>
  <c r="H391" i="1"/>
  <c r="H390" i="1"/>
  <c r="H388" i="1"/>
  <c r="H389" i="1"/>
  <c r="H387" i="1"/>
  <c r="H386" i="1"/>
  <c r="H385" i="1"/>
  <c r="H383" i="1"/>
  <c r="H384" i="1"/>
  <c r="H382" i="1"/>
  <c r="H381" i="1"/>
  <c r="H380" i="1"/>
  <c r="H379" i="1"/>
  <c r="H378" i="1"/>
  <c r="H377" i="1"/>
  <c r="H376" i="1"/>
  <c r="H374" i="1"/>
  <c r="H375" i="1"/>
  <c r="F379" i="4"/>
  <c r="H369" i="1"/>
  <c r="H371" i="1"/>
  <c r="H302" i="1"/>
  <c r="H300" i="1"/>
  <c r="H423" i="1"/>
  <c r="H299" i="1"/>
  <c r="H298" i="1"/>
  <c r="H421" i="1"/>
  <c r="H422" i="1"/>
  <c r="H641" i="1"/>
  <c r="E31" i="9"/>
  <c r="B31" i="9" s="1"/>
  <c r="H292" i="1"/>
  <c r="H291" i="1"/>
  <c r="H293" i="1"/>
  <c r="H294" i="1"/>
  <c r="H290" i="1"/>
  <c r="H289" i="1"/>
  <c r="H288" i="1"/>
  <c r="H287" i="1"/>
  <c r="H284" i="1"/>
  <c r="H283" i="1"/>
  <c r="H281" i="1"/>
  <c r="H279" i="1"/>
  <c r="H280" i="1"/>
  <c r="H278" i="1"/>
  <c r="H277" i="1"/>
  <c r="E273" i="4"/>
  <c r="D269" i="1" s="1"/>
  <c r="H269" i="1" s="1"/>
  <c r="H276" i="1"/>
  <c r="H274" i="1"/>
  <c r="H275" i="1"/>
  <c r="H273" i="1"/>
  <c r="H272" i="1"/>
  <c r="F247" i="9"/>
  <c r="B247" i="9" s="1"/>
  <c r="H268" i="1"/>
  <c r="H267" i="1"/>
  <c r="H265" i="1"/>
  <c r="H266" i="1"/>
  <c r="H262" i="1"/>
  <c r="H261" i="1"/>
  <c r="H259" i="1"/>
  <c r="H260" i="1"/>
  <c r="H257" i="1"/>
  <c r="H256" i="1"/>
  <c r="H255" i="1"/>
  <c r="H253" i="1"/>
  <c r="H254" i="1"/>
  <c r="H252" i="1"/>
  <c r="H249" i="1"/>
  <c r="H246" i="1"/>
  <c r="H247" i="1"/>
  <c r="H242" i="1"/>
  <c r="H245" i="1"/>
  <c r="H244" i="1"/>
  <c r="H243" i="1"/>
  <c r="H236" i="1"/>
  <c r="H235" i="1"/>
  <c r="H232" i="1"/>
  <c r="H229" i="1"/>
  <c r="H227" i="1"/>
  <c r="H228" i="1"/>
  <c r="H225" i="1"/>
  <c r="H224" i="1"/>
  <c r="H223" i="1"/>
  <c r="H221" i="1"/>
  <c r="H222" i="1"/>
  <c r="H220" i="1"/>
  <c r="H217" i="1"/>
  <c r="H218" i="1"/>
  <c r="H219" i="1"/>
  <c r="H216" i="1"/>
  <c r="H215" i="1"/>
  <c r="H214" i="1"/>
  <c r="F216" i="4"/>
  <c r="H212" i="1"/>
  <c r="H213" i="1"/>
  <c r="H210" i="1"/>
  <c r="F245" i="9"/>
  <c r="B245" i="9"/>
  <c r="H209" i="1"/>
  <c r="H208" i="1"/>
  <c r="H204" i="1"/>
  <c r="H207" i="1"/>
  <c r="H202" i="1"/>
  <c r="H201" i="1"/>
  <c r="H199" i="1"/>
  <c r="H200" i="1"/>
  <c r="H197" i="1"/>
  <c r="H195" i="1"/>
  <c r="H190" i="1"/>
  <c r="H194" i="1"/>
  <c r="F243" i="9"/>
  <c r="B243" i="9" s="1"/>
  <c r="H193" i="1"/>
  <c r="F194" i="4"/>
  <c r="F241" i="9"/>
  <c r="B241" i="9" s="1"/>
  <c r="H184" i="1"/>
  <c r="H183" i="1"/>
  <c r="H182" i="1"/>
  <c r="H181" i="1"/>
  <c r="F239" i="9"/>
  <c r="B239" i="9"/>
  <c r="H178" i="1"/>
  <c r="F178" i="4"/>
  <c r="H177" i="1"/>
  <c r="H176" i="1"/>
  <c r="H174" i="1"/>
  <c r="H175" i="1"/>
  <c r="H173" i="1"/>
  <c r="H172" i="1"/>
  <c r="H171" i="1"/>
  <c r="H170" i="1"/>
  <c r="H169" i="1"/>
  <c r="H168" i="1"/>
  <c r="H166" i="1"/>
  <c r="H167" i="1"/>
  <c r="F170" i="4"/>
  <c r="H165" i="1"/>
  <c r="H164" i="1"/>
  <c r="F165" i="4"/>
  <c r="H161" i="1"/>
  <c r="H162" i="1"/>
  <c r="H159" i="1"/>
  <c r="H158" i="1"/>
  <c r="E153" i="4"/>
  <c r="F160" i="4"/>
  <c r="H156" i="1"/>
  <c r="H157" i="1"/>
  <c r="H154" i="1"/>
  <c r="H153" i="1"/>
  <c r="H152" i="1"/>
  <c r="F154" i="4"/>
  <c r="H155" i="1"/>
  <c r="F237" i="9"/>
  <c r="B237" i="9" s="1"/>
  <c r="H150" i="1"/>
  <c r="H151" i="1"/>
  <c r="H131" i="1"/>
  <c r="H132" i="1"/>
  <c r="F135" i="4"/>
  <c r="H121" i="1"/>
  <c r="H122" i="1"/>
  <c r="H124" i="1"/>
  <c r="F83" i="4"/>
  <c r="H64" i="1"/>
  <c r="H65" i="1"/>
  <c r="F49" i="4"/>
  <c r="E49" i="4"/>
  <c r="D45" i="1" s="1"/>
  <c r="F68" i="4"/>
  <c r="F61" i="4"/>
  <c r="F58" i="4"/>
  <c r="H54" i="1"/>
  <c r="H55" i="1"/>
  <c r="H45" i="1"/>
  <c r="H49" i="1"/>
  <c r="H52" i="1"/>
  <c r="H1400" i="1"/>
  <c r="H1399" i="1"/>
  <c r="H1398" i="1"/>
  <c r="H1397" i="1"/>
  <c r="H1383" i="1"/>
  <c r="H1396" i="1"/>
  <c r="H1395" i="1"/>
  <c r="H1394" i="1"/>
  <c r="H1393" i="1"/>
  <c r="H1392" i="1"/>
  <c r="H1391" i="1"/>
  <c r="H1390" i="1"/>
  <c r="E335" i="9"/>
  <c r="B335" i="9" s="1"/>
  <c r="H1389" i="1"/>
  <c r="H1388" i="1"/>
  <c r="H1387" i="1"/>
  <c r="H1386" i="1"/>
  <c r="H1385" i="1"/>
  <c r="G1384" i="1"/>
  <c r="H1310" i="1"/>
  <c r="E318" i="9"/>
  <c r="B318" i="9" s="1"/>
  <c r="G1278" i="1"/>
  <c r="G1279" i="1"/>
  <c r="G1254" i="1"/>
  <c r="G1252" i="1"/>
  <c r="G1253" i="1"/>
  <c r="H1251" i="1"/>
  <c r="G1083" i="1"/>
  <c r="H1083" i="1"/>
  <c r="H1081" i="1"/>
  <c r="H1082" i="1"/>
  <c r="G1081" i="1"/>
  <c r="F71" i="5"/>
  <c r="G1077" i="1"/>
  <c r="G1057" i="1"/>
  <c r="G1051" i="1"/>
  <c r="F35" i="5"/>
  <c r="F8" i="5"/>
  <c r="G1166" i="1"/>
  <c r="G1170" i="1"/>
  <c r="G1258" i="1"/>
  <c r="G1277" i="1"/>
  <c r="H1276" i="1"/>
  <c r="H1274" i="1"/>
  <c r="H1273" i="1"/>
  <c r="H1272" i="1"/>
  <c r="H1271" i="1"/>
  <c r="H1270" i="1"/>
  <c r="H1268" i="1"/>
  <c r="H1269" i="1"/>
  <c r="G1268" i="1"/>
  <c r="G1269" i="1"/>
  <c r="G1264" i="1"/>
  <c r="G1262" i="1"/>
  <c r="H1340" i="1"/>
  <c r="G1176" i="1"/>
  <c r="F256" i="5"/>
  <c r="G1340" i="1"/>
  <c r="H1314" i="1"/>
  <c r="E307" i="9"/>
  <c r="B307" i="9" s="1"/>
  <c r="G1311" i="1"/>
  <c r="H1311" i="1"/>
  <c r="G1307" i="1"/>
  <c r="G1306" i="1"/>
  <c r="G1305" i="1"/>
  <c r="G1260" i="1"/>
  <c r="G1261" i="1"/>
  <c r="G1256" i="1"/>
  <c r="G1257" i="1"/>
  <c r="E251" i="5"/>
  <c r="G1198" i="1"/>
  <c r="G1182" i="1"/>
  <c r="G1152" i="1"/>
  <c r="F236" i="9"/>
  <c r="B236" i="9" s="1"/>
  <c r="E312" i="9"/>
  <c r="B312" i="9" s="1"/>
  <c r="E69" i="5"/>
  <c r="F82" i="5"/>
  <c r="H1033" i="1"/>
  <c r="H1030" i="1"/>
  <c r="E7" i="5"/>
  <c r="F19" i="5"/>
  <c r="F13" i="5"/>
  <c r="H1016" i="1"/>
  <c r="H1014" i="1"/>
  <c r="G1522" i="1"/>
  <c r="F115" i="6"/>
  <c r="G1613" i="1"/>
  <c r="G1605" i="1"/>
  <c r="G1593" i="1"/>
  <c r="G1585" i="1"/>
  <c r="G1583" i="1"/>
  <c r="G1587" i="1"/>
  <c r="G1681" i="1"/>
  <c r="H1682" i="1"/>
  <c r="E322" i="9"/>
  <c r="B322" i="9" s="1"/>
  <c r="E36" i="9"/>
  <c r="B36" i="9" s="1"/>
  <c r="E311" i="9"/>
  <c r="B311" i="9" s="1"/>
  <c r="E327" i="9"/>
  <c r="B327" i="9" s="1"/>
  <c r="G7" i="1"/>
  <c r="G16" i="1"/>
  <c r="G22" i="1"/>
  <c r="G23" i="1"/>
  <c r="G29" i="1"/>
  <c r="G30" i="1"/>
  <c r="G31" i="1"/>
  <c r="G38" i="1"/>
  <c r="G39" i="1"/>
  <c r="G42" i="1"/>
  <c r="G51" i="1"/>
  <c r="G59" i="1"/>
  <c r="G60" i="1"/>
  <c r="G65" i="1"/>
  <c r="G72" i="1"/>
  <c r="G73" i="1"/>
  <c r="G77" i="1"/>
  <c r="G83" i="1"/>
  <c r="G86" i="1"/>
  <c r="G98" i="1"/>
  <c r="G99" i="1"/>
  <c r="G103" i="1"/>
  <c r="G104" i="1"/>
  <c r="G107" i="1"/>
  <c r="G108" i="1"/>
  <c r="G109" i="1"/>
  <c r="G116" i="1"/>
  <c r="G117" i="1"/>
  <c r="G123" i="1"/>
  <c r="G124" i="1"/>
  <c r="G128" i="1"/>
  <c r="G139" i="1"/>
  <c r="G143" i="1"/>
  <c r="G144" i="1"/>
  <c r="G152" i="1"/>
  <c r="G153" i="1"/>
  <c r="G162" i="1"/>
  <c r="G163" i="1"/>
  <c r="G170" i="1"/>
  <c r="G171" i="1"/>
  <c r="G172" i="1"/>
  <c r="G177" i="1"/>
  <c r="G178" i="1"/>
  <c r="G179" i="1"/>
  <c r="G180" i="1"/>
  <c r="G181" i="1"/>
  <c r="G186" i="1"/>
  <c r="G187" i="1"/>
  <c r="G188"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3" i="1"/>
  <c r="G4" i="1"/>
  <c r="G5" i="1"/>
  <c r="G6" i="1"/>
  <c r="G8" i="1"/>
  <c r="G9" i="1"/>
  <c r="G10" i="1"/>
  <c r="G11" i="1"/>
  <c r="G12" i="1"/>
  <c r="G13" i="1"/>
  <c r="G14" i="1"/>
  <c r="G15" i="1"/>
  <c r="G17" i="1"/>
  <c r="G18" i="1"/>
  <c r="G19" i="1"/>
  <c r="G20" i="1"/>
  <c r="G21" i="1"/>
  <c r="G24" i="1"/>
  <c r="G25" i="1"/>
  <c r="G26" i="1"/>
  <c r="G27" i="1"/>
  <c r="G28" i="1"/>
  <c r="G32" i="1"/>
  <c r="G33" i="1"/>
  <c r="G34" i="1"/>
  <c r="G35" i="1"/>
  <c r="G36" i="1"/>
  <c r="G40" i="1"/>
  <c r="G41" i="1"/>
  <c r="G43" i="1"/>
  <c r="G44" i="1"/>
  <c r="G45" i="1"/>
  <c r="G46" i="1"/>
  <c r="G47" i="1"/>
  <c r="G48" i="1"/>
  <c r="G49" i="1"/>
  <c r="G50" i="1"/>
  <c r="G52" i="1"/>
  <c r="G53" i="1"/>
  <c r="G54" i="1"/>
  <c r="G55" i="1"/>
  <c r="G56" i="1"/>
  <c r="G57" i="1"/>
  <c r="G58" i="1"/>
  <c r="G61" i="1"/>
  <c r="G62" i="1"/>
  <c r="G63" i="1"/>
  <c r="G64" i="1"/>
  <c r="G66" i="1"/>
  <c r="G67" i="1"/>
  <c r="G68" i="1"/>
  <c r="G69" i="1"/>
  <c r="G70" i="1"/>
  <c r="G71" i="1"/>
  <c r="G75" i="1"/>
  <c r="G76" i="1"/>
  <c r="G79" i="1"/>
  <c r="G80" i="1"/>
  <c r="G81" i="1"/>
  <c r="G82" i="1"/>
  <c r="G84" i="1"/>
  <c r="G85" i="1"/>
  <c r="G87" i="1"/>
  <c r="G88" i="1"/>
  <c r="G89" i="1"/>
  <c r="G90" i="1"/>
  <c r="G91" i="1"/>
  <c r="G92" i="1"/>
  <c r="G93" i="1"/>
  <c r="G94" i="1"/>
  <c r="G95" i="1"/>
  <c r="G96" i="1"/>
  <c r="G97" i="1"/>
  <c r="G100" i="1"/>
  <c r="G101" i="1"/>
  <c r="G105" i="1"/>
  <c r="G106" i="1"/>
  <c r="G110" i="1"/>
  <c r="G111" i="1"/>
  <c r="G112" i="1"/>
  <c r="G113" i="1"/>
  <c r="G114" i="1"/>
  <c r="G115" i="1"/>
  <c r="G118" i="1"/>
  <c r="G119" i="1"/>
  <c r="G120" i="1"/>
  <c r="G121" i="1"/>
  <c r="G122" i="1"/>
  <c r="G125" i="1"/>
  <c r="G126" i="1"/>
  <c r="G129" i="1"/>
  <c r="G131" i="1"/>
  <c r="G132" i="1"/>
  <c r="G133" i="1"/>
  <c r="G134" i="1"/>
  <c r="G135" i="1"/>
  <c r="G137" i="1"/>
  <c r="G138" i="1"/>
  <c r="G140" i="1"/>
  <c r="G141" i="1"/>
  <c r="G142" i="1"/>
  <c r="G145" i="1"/>
  <c r="G146" i="1"/>
  <c r="G147" i="1"/>
  <c r="G150" i="1"/>
  <c r="G151" i="1"/>
  <c r="G154" i="1"/>
  <c r="G155" i="1"/>
  <c r="G156" i="1"/>
  <c r="G157" i="1"/>
  <c r="G158" i="1"/>
  <c r="G159" i="1"/>
  <c r="G161" i="1"/>
  <c r="G164" i="1"/>
  <c r="G165" i="1"/>
  <c r="G166" i="1"/>
  <c r="G167" i="1"/>
  <c r="G168" i="1"/>
  <c r="G169" i="1"/>
  <c r="G173" i="1"/>
  <c r="G174" i="1"/>
  <c r="G175" i="1"/>
  <c r="G176" i="1"/>
  <c r="G182" i="1"/>
  <c r="G183" i="1"/>
  <c r="G184" i="1"/>
  <c r="G185" i="1"/>
  <c r="G189" i="1"/>
  <c r="G190"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5" i="1"/>
  <c r="G641"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H1047" i="1"/>
  <c r="G1048" i="1"/>
  <c r="G1050" i="1"/>
  <c r="G1052" i="1"/>
  <c r="G1054" i="1"/>
  <c r="G1056" i="1"/>
  <c r="G1058" i="1"/>
  <c r="G1060" i="1"/>
  <c r="G1062" i="1"/>
  <c r="G1064" i="1"/>
  <c r="G1066" i="1"/>
  <c r="G1068" i="1"/>
  <c r="G1070" i="1"/>
  <c r="G1072"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487" i="1"/>
  <c r="H1487" i="1"/>
  <c r="G1489" i="1"/>
  <c r="G1491" i="1"/>
  <c r="G1493" i="1"/>
  <c r="G1495" i="1"/>
  <c r="G1497" i="1"/>
  <c r="G1499" i="1"/>
  <c r="G1501" i="1"/>
  <c r="G1503" i="1"/>
  <c r="G1505" i="1"/>
  <c r="G1507" i="1"/>
  <c r="G1509" i="1"/>
  <c r="G1511" i="1"/>
  <c r="G1513" i="1"/>
  <c r="G1515" i="1"/>
  <c r="G1517" i="1"/>
  <c r="G1519" i="1"/>
  <c r="G1521" i="1"/>
  <c r="G1523" i="1"/>
  <c r="G1526" i="1"/>
  <c r="G1528" i="1"/>
  <c r="G1530" i="1"/>
  <c r="G1532" i="1"/>
  <c r="G1534" i="1"/>
  <c r="G1536" i="1"/>
  <c r="G1539" i="1"/>
  <c r="G1541" i="1"/>
  <c r="I1541" i="1" s="1"/>
  <c r="H1541" i="1"/>
  <c r="G1542" i="1"/>
  <c r="I1542" i="1" s="1"/>
  <c r="H1542" i="1"/>
  <c r="G1543" i="1"/>
  <c r="I1543" i="1" s="1"/>
  <c r="H1543" i="1"/>
  <c r="G1544" i="1"/>
  <c r="I1544" i="1" s="1"/>
  <c r="H1544" i="1"/>
  <c r="G1545" i="1"/>
  <c r="I1545" i="1" s="1"/>
  <c r="H1545" i="1"/>
  <c r="G1546" i="1"/>
  <c r="I1546" i="1" s="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4" i="1"/>
  <c r="H1586" i="1"/>
  <c r="H1588" i="1"/>
  <c r="H1590" i="1"/>
  <c r="H1592" i="1"/>
  <c r="H1594" i="1"/>
  <c r="H1596" i="1"/>
  <c r="H1598" i="1"/>
  <c r="H1600" i="1"/>
  <c r="H1602" i="1"/>
  <c r="H1604" i="1"/>
  <c r="H1606" i="1"/>
  <c r="H1608" i="1"/>
  <c r="H1610" i="1"/>
  <c r="H1612" i="1"/>
  <c r="H1614" i="1"/>
  <c r="H1616" i="1"/>
  <c r="H1618" i="1"/>
  <c r="H1620" i="1"/>
  <c r="E6" i="4"/>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J1579" i="1"/>
  <c r="H1579" i="1"/>
  <c r="G1579" i="1"/>
  <c r="J1580" i="1"/>
  <c r="H1580" i="1"/>
  <c r="G1580" i="1"/>
  <c r="I1580" i="1" s="1"/>
  <c r="J1581" i="1"/>
  <c r="H1581" i="1"/>
  <c r="G1581" i="1"/>
  <c r="G1582" i="1"/>
  <c r="G1547" i="1"/>
  <c r="D82" i="4"/>
  <c r="D106" i="4"/>
  <c r="D134" i="4"/>
  <c r="D140" i="4"/>
  <c r="D164" i="4"/>
  <c r="D202" i="4"/>
  <c r="D230" i="4"/>
  <c r="D262" i="4"/>
  <c r="D309" i="4"/>
  <c r="D321" i="4"/>
  <c r="D360" i="4"/>
  <c r="E373" i="4"/>
  <c r="E648" i="4"/>
  <c r="D642" i="1" s="1"/>
  <c r="H642" i="1" s="1"/>
  <c r="D466" i="4"/>
  <c r="E640" i="4"/>
  <c r="D634" i="1" s="1"/>
  <c r="E141" i="6"/>
  <c r="G24" i="9"/>
  <c r="H24" i="9"/>
  <c r="F153" i="4"/>
  <c r="F407" i="4"/>
  <c r="F427" i="4"/>
  <c r="F432" i="4"/>
  <c r="F480" i="4"/>
  <c r="H336" i="9"/>
  <c r="E336" i="9" s="1"/>
  <c r="B336" i="9" s="1"/>
  <c r="E177" i="5"/>
  <c r="F426" i="4"/>
  <c r="D491" i="4"/>
  <c r="D571" i="4"/>
  <c r="D597" i="4"/>
  <c r="E156" i="9"/>
  <c r="B156" i="9" s="1"/>
  <c r="F607" i="4"/>
  <c r="D629" i="4"/>
  <c r="D12" i="5"/>
  <c r="D70" i="5"/>
  <c r="D88" i="5"/>
  <c r="G315" i="9"/>
  <c r="G316" i="9"/>
  <c r="F150" i="5"/>
  <c r="E337" i="9"/>
  <c r="B337" i="9" s="1"/>
  <c r="F197" i="5"/>
  <c r="D203" i="5"/>
  <c r="D219" i="5"/>
  <c r="D251" i="5"/>
  <c r="D255" i="5"/>
  <c r="D5" i="6"/>
  <c r="D35" i="6"/>
  <c r="D89" i="6"/>
  <c r="D129" i="6"/>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4" i="9"/>
  <c r="E174" i="9" s="1"/>
  <c r="B174" i="9" s="1"/>
  <c r="G175" i="9"/>
  <c r="E175" i="9" s="1"/>
  <c r="B175" i="9" s="1"/>
  <c r="I10" i="9"/>
  <c r="F89" i="5"/>
  <c r="H316" i="9"/>
  <c r="H315" i="9"/>
  <c r="F178" i="5"/>
  <c r="B346" i="9"/>
  <c r="D44" i="8"/>
  <c r="G343" i="9" s="1"/>
  <c r="E343" i="9" s="1"/>
  <c r="I1578" i="1" l="1"/>
  <c r="B207" i="9"/>
  <c r="E152" i="4"/>
  <c r="D149" i="1"/>
  <c r="E24" i="9"/>
  <c r="I25" i="3"/>
  <c r="D1255" i="1"/>
  <c r="D1074" i="1"/>
  <c r="I23" i="3"/>
  <c r="E6" i="5"/>
  <c r="D1011" i="1" s="1"/>
  <c r="I22" i="3"/>
  <c r="D1012" i="1"/>
  <c r="H19" i="9"/>
  <c r="E19" i="9" s="1"/>
  <c r="B19" i="9" s="1"/>
  <c r="B343" i="9"/>
  <c r="E180" i="9"/>
  <c r="B180" i="9" s="1"/>
  <c r="F228" i="9"/>
  <c r="F89" i="6"/>
  <c r="C1485" i="1"/>
  <c r="G348" i="9"/>
  <c r="E348" i="9" s="1"/>
  <c r="D141" i="6"/>
  <c r="F5" i="6"/>
  <c r="H27" i="3"/>
  <c r="C1401" i="1"/>
  <c r="F251" i="5"/>
  <c r="H25" i="3"/>
  <c r="C1255" i="1"/>
  <c r="G338" i="9"/>
  <c r="E338" i="9" s="1"/>
  <c r="B338" i="9" s="1"/>
  <c r="F203" i="5"/>
  <c r="C1207" i="1"/>
  <c r="E315" i="9"/>
  <c r="B315" i="9" s="1"/>
  <c r="D69" i="5"/>
  <c r="F70" i="5"/>
  <c r="C1075" i="1"/>
  <c r="F629" i="4"/>
  <c r="C623" i="1"/>
  <c r="F571" i="4"/>
  <c r="C565" i="1"/>
  <c r="F491" i="4"/>
  <c r="C485" i="1"/>
  <c r="E176" i="5"/>
  <c r="I24" i="3"/>
  <c r="D1181" i="1"/>
  <c r="B24" i="9"/>
  <c r="F466" i="4"/>
  <c r="C460" i="1"/>
  <c r="C355" i="1"/>
  <c r="D308" i="4"/>
  <c r="F309" i="4"/>
  <c r="C304" i="1"/>
  <c r="F230" i="4"/>
  <c r="C226" i="1"/>
  <c r="F164" i="4"/>
  <c r="C160" i="1"/>
  <c r="F134" i="4"/>
  <c r="C130" i="1"/>
  <c r="F82" i="4"/>
  <c r="C78" i="1"/>
  <c r="D152" i="4"/>
  <c r="E422" i="4"/>
  <c r="I17" i="3"/>
  <c r="D2" i="1"/>
  <c r="K1481" i="9"/>
  <c r="G344" i="9"/>
  <c r="E344" i="9" s="1"/>
  <c r="B344" i="9" s="1"/>
  <c r="I39" i="3"/>
  <c r="C1621" i="1"/>
  <c r="E309" i="9"/>
  <c r="B309" i="9" s="1"/>
  <c r="F129" i="6"/>
  <c r="C1525" i="1"/>
  <c r="F35" i="6"/>
  <c r="H28" i="3"/>
  <c r="C1431" i="1"/>
  <c r="F255" i="5"/>
  <c r="C1259" i="1"/>
  <c r="G339" i="9"/>
  <c r="E339" i="9" s="1"/>
  <c r="B339" i="9" s="1"/>
  <c r="F219" i="5"/>
  <c r="C1223" i="1"/>
  <c r="D177" i="5"/>
  <c r="E316" i="9"/>
  <c r="B316" i="9" s="1"/>
  <c r="F88" i="5"/>
  <c r="C1093" i="1"/>
  <c r="D7" i="5"/>
  <c r="F12" i="5"/>
  <c r="C1017" i="1"/>
  <c r="F597" i="4"/>
  <c r="C591" i="1"/>
  <c r="D535" i="4"/>
  <c r="I31" i="3"/>
  <c r="D1537" i="1"/>
  <c r="D430" i="4"/>
  <c r="E360" i="4"/>
  <c r="F360" i="4" s="1"/>
  <c r="D368" i="1"/>
  <c r="F321" i="4"/>
  <c r="C316" i="1"/>
  <c r="F262" i="4"/>
  <c r="C258" i="1"/>
  <c r="F202" i="4"/>
  <c r="C198" i="1"/>
  <c r="F140" i="4"/>
  <c r="C136" i="1"/>
  <c r="F106" i="4"/>
  <c r="C102" i="1"/>
  <c r="D6" i="4"/>
  <c r="F373" i="4"/>
  <c r="I1581" i="1"/>
  <c r="I1579" i="1"/>
  <c r="I1562" i="1"/>
  <c r="I1560" i="1"/>
  <c r="I1558" i="1"/>
  <c r="I1553" i="1"/>
  <c r="I1551" i="1"/>
  <c r="I1549" i="1"/>
  <c r="I1576" i="1"/>
  <c r="I1574" i="1"/>
  <c r="I1569" i="1"/>
  <c r="I1567" i="1"/>
  <c r="I1565" i="1"/>
  <c r="G642" i="1"/>
  <c r="D148" i="1" l="1"/>
  <c r="E299" i="4"/>
  <c r="E423" i="4" s="1"/>
  <c r="I18" i="3"/>
  <c r="G149" i="1"/>
  <c r="H149" i="1"/>
  <c r="D422" i="4"/>
  <c r="D300" i="4"/>
  <c r="F6" i="4"/>
  <c r="H17" i="3"/>
  <c r="C2" i="1"/>
  <c r="G1093" i="1"/>
  <c r="H1093" i="1"/>
  <c r="H1223" i="1"/>
  <c r="G1223" i="1"/>
  <c r="G1525" i="1"/>
  <c r="H1525" i="1"/>
  <c r="H1621" i="1"/>
  <c r="G1621" i="1"/>
  <c r="H11" i="3"/>
  <c r="D299" i="4"/>
  <c r="F152" i="4"/>
  <c r="H18" i="3"/>
  <c r="C148" i="1"/>
  <c r="H78" i="1"/>
  <c r="G78" i="1"/>
  <c r="H130" i="1"/>
  <c r="G130" i="1"/>
  <c r="H160" i="1"/>
  <c r="G160" i="1"/>
  <c r="H226" i="1"/>
  <c r="G226" i="1"/>
  <c r="H304" i="1"/>
  <c r="G304" i="1"/>
  <c r="D417" i="4"/>
  <c r="F308" i="4"/>
  <c r="C303" i="1"/>
  <c r="H460" i="1"/>
  <c r="G460" i="1"/>
  <c r="D1180" i="1"/>
  <c r="H299" i="9"/>
  <c r="H1255" i="1"/>
  <c r="G1255" i="1"/>
  <c r="F141" i="6"/>
  <c r="H31" i="3"/>
  <c r="C1537" i="1"/>
  <c r="H1485" i="1"/>
  <c r="G1485" i="1"/>
  <c r="B228" i="9"/>
  <c r="E342" i="9"/>
  <c r="E418" i="4"/>
  <c r="D413" i="1" s="1"/>
  <c r="D355" i="1"/>
  <c r="G355" i="1" s="1"/>
  <c r="E417" i="4"/>
  <c r="D412" i="1" s="1"/>
  <c r="D640" i="4"/>
  <c r="F535" i="4"/>
  <c r="C529" i="1"/>
  <c r="H102" i="1"/>
  <c r="G102" i="1"/>
  <c r="H136" i="1"/>
  <c r="G136" i="1"/>
  <c r="H198" i="1"/>
  <c r="G198" i="1"/>
  <c r="H258" i="1"/>
  <c r="G258" i="1"/>
  <c r="H316" i="1"/>
  <c r="G316" i="1"/>
  <c r="H368" i="1"/>
  <c r="G368" i="1"/>
  <c r="D639" i="4"/>
  <c r="F430" i="4"/>
  <c r="C424" i="1"/>
  <c r="H591" i="1"/>
  <c r="G591" i="1"/>
  <c r="H1017" i="1"/>
  <c r="G1017" i="1"/>
  <c r="F7" i="5"/>
  <c r="D6" i="5"/>
  <c r="H22" i="3"/>
  <c r="C1012" i="1"/>
  <c r="D176" i="5"/>
  <c r="F177" i="5"/>
  <c r="H24" i="3"/>
  <c r="C1181" i="1"/>
  <c r="H1259" i="1"/>
  <c r="G1259" i="1"/>
  <c r="H1431" i="1"/>
  <c r="G1431" i="1"/>
  <c r="E643" i="4"/>
  <c r="D417" i="1"/>
  <c r="H355" i="1"/>
  <c r="D418" i="4"/>
  <c r="H485" i="1"/>
  <c r="G485" i="1"/>
  <c r="H565" i="1"/>
  <c r="G565" i="1"/>
  <c r="H623" i="1"/>
  <c r="G623" i="1"/>
  <c r="G1075" i="1"/>
  <c r="H1075" i="1"/>
  <c r="F69" i="5"/>
  <c r="H23" i="3"/>
  <c r="C1074" i="1"/>
  <c r="H1207" i="1"/>
  <c r="G1207" i="1"/>
  <c r="H9" i="3"/>
  <c r="H1401" i="1"/>
  <c r="G1401" i="1"/>
  <c r="B348" i="9"/>
  <c r="E347" i="9"/>
  <c r="D295" i="1" l="1"/>
  <c r="E301" i="4"/>
  <c r="D297" i="1" s="1"/>
  <c r="E300" i="4"/>
  <c r="D296" i="1" s="1"/>
  <c r="K3" i="9"/>
  <c r="I9" i="3"/>
  <c r="F418" i="4"/>
  <c r="C413" i="1"/>
  <c r="D637" i="1"/>
  <c r="F176" i="5"/>
  <c r="C1180" i="1"/>
  <c r="H529" i="1"/>
  <c r="G529" i="1"/>
  <c r="F640" i="4"/>
  <c r="C634" i="1"/>
  <c r="H303" i="1"/>
  <c r="G303" i="1"/>
  <c r="F417" i="4"/>
  <c r="C412" i="1"/>
  <c r="D301" i="4"/>
  <c r="F299" i="4"/>
  <c r="D423" i="4"/>
  <c r="C295" i="1"/>
  <c r="H2" i="1"/>
  <c r="G2" i="1"/>
  <c r="D643" i="4"/>
  <c r="D424" i="4"/>
  <c r="F422" i="4"/>
  <c r="C417" i="1"/>
  <c r="G1074" i="1"/>
  <c r="H1074" i="1"/>
  <c r="E644" i="4"/>
  <c r="E645" i="4" s="1"/>
  <c r="E425" i="4"/>
  <c r="D420" i="1" s="1"/>
  <c r="D418" i="1"/>
  <c r="H20" i="9"/>
  <c r="E424" i="4"/>
  <c r="D419" i="1" s="1"/>
  <c r="G1181" i="1"/>
  <c r="H1181" i="1"/>
  <c r="H1012" i="1"/>
  <c r="G1012" i="1"/>
  <c r="G306" i="9"/>
  <c r="E306" i="9" s="1"/>
  <c r="B306" i="9" s="1"/>
  <c r="G299" i="9"/>
  <c r="E299" i="9" s="1"/>
  <c r="F6" i="5"/>
  <c r="C1011" i="1"/>
  <c r="H424" i="1"/>
  <c r="G424" i="1"/>
  <c r="F639" i="4"/>
  <c r="C633" i="1"/>
  <c r="G1537" i="1"/>
  <c r="H1537" i="1"/>
  <c r="H148" i="1"/>
  <c r="G148" i="1"/>
  <c r="N3" i="9"/>
  <c r="I11" i="3"/>
  <c r="C296" i="1"/>
  <c r="F300" i="4" l="1"/>
  <c r="H417" i="1"/>
  <c r="G417" i="1"/>
  <c r="F424" i="4"/>
  <c r="C419" i="1"/>
  <c r="H296" i="1"/>
  <c r="G296" i="1"/>
  <c r="H633" i="1"/>
  <c r="G633" i="1"/>
  <c r="H8" i="3"/>
  <c r="H1011" i="1"/>
  <c r="G1011" i="1"/>
  <c r="B299" i="9"/>
  <c r="E646" i="4"/>
  <c r="E649" i="4" s="1"/>
  <c r="D638" i="1"/>
  <c r="F643" i="4"/>
  <c r="C637" i="1"/>
  <c r="H295" i="1"/>
  <c r="G295" i="1"/>
  <c r="H412" i="1"/>
  <c r="G412" i="1"/>
  <c r="H634" i="1"/>
  <c r="G634" i="1"/>
  <c r="G1180" i="1"/>
  <c r="H1180" i="1"/>
  <c r="H413" i="1"/>
  <c r="G413" i="1"/>
  <c r="D644" i="4"/>
  <c r="D645" i="4" s="1"/>
  <c r="D425" i="4"/>
  <c r="F423" i="4"/>
  <c r="C418" i="1"/>
  <c r="G20" i="9"/>
  <c r="E20" i="9" s="1"/>
  <c r="B20" i="9" s="1"/>
  <c r="F301" i="4"/>
  <c r="C297" i="1"/>
  <c r="D639" i="1"/>
  <c r="F645" i="4" l="1"/>
  <c r="C639" i="1"/>
  <c r="M3" i="9"/>
  <c r="I19" i="3"/>
  <c r="D643" i="1"/>
  <c r="H418" i="1"/>
  <c r="G418" i="1"/>
  <c r="F425" i="4"/>
  <c r="C420" i="1"/>
  <c r="H637" i="1"/>
  <c r="G637" i="1"/>
  <c r="E650" i="4"/>
  <c r="D640" i="1"/>
  <c r="H419" i="1"/>
  <c r="G419" i="1"/>
  <c r="H297" i="1"/>
  <c r="G297" i="1"/>
  <c r="D646" i="4"/>
  <c r="F644" i="4"/>
  <c r="C638" i="1"/>
  <c r="D650" i="4" l="1"/>
  <c r="F646" i="4"/>
  <c r="C640" i="1"/>
  <c r="H334" i="9"/>
  <c r="G334" i="9"/>
  <c r="H638" i="1"/>
  <c r="G638" i="1"/>
  <c r="I20" i="3"/>
  <c r="D644" i="1"/>
  <c r="H420" i="1"/>
  <c r="G420" i="1"/>
  <c r="H639" i="1"/>
  <c r="G639" i="1"/>
  <c r="D649" i="4"/>
  <c r="G297" i="9" s="1"/>
  <c r="E297" i="9" s="1"/>
  <c r="B297" i="9" s="1"/>
  <c r="E334" i="9" l="1"/>
  <c r="E298" i="9" s="1"/>
  <c r="I8" i="3" s="1"/>
  <c r="F649" i="4"/>
  <c r="H19" i="3"/>
  <c r="C643" i="1"/>
  <c r="H640" i="1"/>
  <c r="G640" i="1"/>
  <c r="F650" i="4"/>
  <c r="H20" i="3"/>
  <c r="C644" i="1"/>
  <c r="B334" i="9" l="1"/>
  <c r="H644" i="1"/>
  <c r="G644" i="1"/>
  <c r="H643" i="1"/>
  <c r="G643" i="1"/>
  <c r="H7" i="3"/>
  <c r="J3" i="9" l="1"/>
  <c r="G295" i="9" l="1"/>
  <c r="H295" i="9"/>
  <c r="L293" i="9"/>
  <c r="F293" i="9" s="1"/>
  <c r="G18" i="9"/>
  <c r="H18" i="9"/>
  <c r="K12" i="9"/>
  <c r="J11" i="9"/>
  <c r="K13" i="9"/>
  <c r="J12" i="9"/>
  <c r="I6" i="9"/>
  <c r="J7" i="9"/>
  <c r="K8" i="9"/>
  <c r="I11" i="9"/>
  <c r="H21" i="9"/>
  <c r="G17" i="9"/>
  <c r="G16" i="9"/>
  <c r="H15" i="9"/>
  <c r="G21" i="9"/>
  <c r="E21" i="9" s="1"/>
  <c r="B21" i="9" s="1"/>
  <c r="J17" i="9"/>
  <c r="M16" i="9"/>
  <c r="L15" i="9"/>
  <c r="I5" i="9"/>
  <c r="J6" i="9"/>
  <c r="K7" i="9"/>
  <c r="I9" i="9"/>
  <c r="J10" i="9"/>
  <c r="J13" i="9"/>
  <c r="I12" i="9"/>
  <c r="H22" i="9"/>
  <c r="I17" i="9"/>
  <c r="L16" i="9"/>
  <c r="M15" i="9"/>
  <c r="G22" i="9"/>
  <c r="E22" i="9" s="1"/>
  <c r="B22" i="9" s="1"/>
  <c r="H17" i="9"/>
  <c r="H16" i="9"/>
  <c r="G15" i="9"/>
  <c r="K5" i="9"/>
  <c r="I7" i="9"/>
  <c r="K9" i="9"/>
  <c r="K11" i="9"/>
  <c r="I13" i="9"/>
  <c r="E13" i="9" s="1"/>
  <c r="B13" i="9" s="1"/>
  <c r="J5" i="9"/>
  <c r="K6" i="9"/>
  <c r="I8" i="9"/>
  <c r="J9" i="9"/>
  <c r="K10" i="9"/>
  <c r="J8" i="9"/>
  <c r="E295" i="9" l="1"/>
  <c r="B295" i="9" s="1"/>
  <c r="E7" i="9"/>
  <c r="B7" i="9" s="1"/>
  <c r="E15" i="9"/>
  <c r="E12" i="9"/>
  <c r="B12" i="9" s="1"/>
  <c r="F16" i="9"/>
  <c r="E8" i="9"/>
  <c r="B8" i="9" s="1"/>
  <c r="E10" i="9"/>
  <c r="B10" i="9" s="1"/>
  <c r="E5" i="9"/>
  <c r="E16" i="9"/>
  <c r="E6" i="9"/>
  <c r="B6" i="9" s="1"/>
  <c r="E18" i="9"/>
  <c r="B18" i="9" s="1"/>
  <c r="E9" i="9"/>
  <c r="B9" i="9" s="1"/>
  <c r="F15" i="9"/>
  <c r="F14" i="9" s="1"/>
  <c r="E17" i="9"/>
  <c r="B17" i="9" s="1"/>
  <c r="E11" i="9"/>
  <c r="B11" i="9" s="1"/>
  <c r="B293" i="9"/>
  <c r="F23" i="9"/>
  <c r="B16" i="9" l="1"/>
  <c r="E23" i="9"/>
  <c r="I7" i="3" s="1"/>
  <c r="B15" i="9"/>
  <c r="F3" i="9"/>
  <c r="B5" i="9"/>
  <c r="E4" i="9"/>
  <c r="E14" i="9"/>
  <c r="I13" i="3" s="1"/>
  <c r="E3" i="9" l="1"/>
</calcChain>
</file>

<file path=xl/sharedStrings.xml><?xml version="1.0" encoding="utf-8"?>
<sst xmlns="http://schemas.openxmlformats.org/spreadsheetml/2006/main" count="4733" uniqueCount="3656">
  <si>
    <t>Obveznik:</t>
  </si>
  <si>
    <t>11515 - OSNOVNA ŠKOLA GLINA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</si>
  <si>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</si>
  <si>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</si>
  <si>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</si>
  <si>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</si>
  <si>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</si>
  <si>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</si>
  <si>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</si>
  <si>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</si>
  <si>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</si>
  <si>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</si>
  <si>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</si>
  <si>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</si>
  <si>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</si>
  <si>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</si>
  <si>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</si>
  <si>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</si>
  <si>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</si>
  <si>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</si>
  <si>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</si>
  <si>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</si>
  <si>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</si>
  <si>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</si>
  <si>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</si>
  <si>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</si>
  <si>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</si>
  <si>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</si>
  <si>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</si>
  <si>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</si>
  <si>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</si>
  <si>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</si>
  <si>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</si>
  <si>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</si>
  <si>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</si>
  <si>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</si>
  <si>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</si>
  <si>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</si>
  <si>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</si>
  <si>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</si>
  <si>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</si>
  <si>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</si>
  <si>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</si>
  <si>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</si>
  <si>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</si>
  <si>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</si>
  <si>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</si>
  <si>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</si>
  <si>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</si>
  <si>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</si>
  <si>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</si>
  <si>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</si>
  <si>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</si>
  <si>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</si>
  <si>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</si>
  <si>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</si>
  <si>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</si>
  <si>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</si>
  <si>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</si>
  <si>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</si>
  <si>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</si>
  <si>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</si>
  <si>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</si>
  <si>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</si>
  <si>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</si>
  <si>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</si>
  <si>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</si>
  <si>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</si>
  <si>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</si>
  <si>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</si>
  <si>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</si>
  <si>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</si>
  <si>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</si>
  <si>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</si>
  <si>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</si>
  <si>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</si>
  <si>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</si>
  <si>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</si>
  <si>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</si>
  <si>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</si>
  <si>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</si>
  <si>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</si>
  <si>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</si>
  <si>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</si>
  <si>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</si>
  <si>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</si>
  <si>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</si>
  <si>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</si>
  <si>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</si>
  <si>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</si>
  <si>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</si>
  <si>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</si>
  <si>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</si>
  <si>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</si>
  <si>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</si>
  <si>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</si>
  <si>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</si>
  <si>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</si>
  <si>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</si>
  <si>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</si>
  <si>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</si>
  <si>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</si>
  <si>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</si>
  <si>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</si>
  <si>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</si>
  <si>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</si>
  <si>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</si>
  <si>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</si>
  <si>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</si>
  <si>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</si>
  <si>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</si>
  <si>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</si>
  <si>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</si>
  <si>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</si>
  <si>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</si>
  <si>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</si>
  <si>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</si>
  <si>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</si>
  <si>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</si>
  <si>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</si>
  <si>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</si>
  <si>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</si>
  <si>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</si>
  <si>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</si>
  <si>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</si>
  <si>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</si>
  <si>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</si>
  <si>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</si>
  <si>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</si>
  <si>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</si>
  <si>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</si>
  <si>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</si>
  <si>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</si>
  <si>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</si>
  <si>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</si>
  <si>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</si>
  <si>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</si>
  <si>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</si>
  <si>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</si>
  <si>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</si>
  <si>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</si>
  <si>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</si>
  <si>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</si>
  <si>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</si>
  <si>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</si>
  <si>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</si>
  <si>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</si>
  <si>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</si>
  <si>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</si>
  <si>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</si>
  <si>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</si>
  <si>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</si>
  <si>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</si>
  <si>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</si>
  <si>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</si>
  <si>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</si>
  <si>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</si>
  <si>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</si>
  <si>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</si>
  <si>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</si>
  <si>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</si>
  <si>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</si>
  <si>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</si>
  <si>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</si>
  <si>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</si>
  <si>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</si>
  <si>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</si>
  <si>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</si>
  <si>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</si>
  <si>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</si>
  <si>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</si>
  <si>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</si>
  <si>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</si>
  <si>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</si>
  <si>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</si>
  <si>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</si>
  <si>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</si>
  <si>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</si>
  <si>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</si>
  <si>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</si>
  <si>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</si>
  <si>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</si>
  <si>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</si>
  <si>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</si>
  <si>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</si>
  <si>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</si>
  <si>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</si>
  <si>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</si>
  <si>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</si>
  <si>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</si>
  <si>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</si>
  <si>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</si>
  <si>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</si>
  <si>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</si>
  <si>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</si>
  <si>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</si>
  <si>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</si>
  <si>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</si>
  <si>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</si>
  <si>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</si>
  <si>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</si>
  <si>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</si>
  <si>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</si>
  <si>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</si>
  <si>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</si>
  <si>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</si>
  <si>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</si>
  <si>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</si>
  <si>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</si>
  <si>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</si>
  <si>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</si>
  <si>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</si>
  <si>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</si>
  <si>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</si>
  <si>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</si>
  <si>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</si>
  <si>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</si>
  <si>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</si>
  <si>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</si>
  <si>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</si>
  <si>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</si>
  <si>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</si>
  <si>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</si>
  <si>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</si>
  <si>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</si>
  <si>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</si>
  <si>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</si>
  <si>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</si>
  <si>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</si>
  <si>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</si>
  <si>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</si>
  <si>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</si>
  <si>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</si>
  <si>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</si>
  <si>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</si>
  <si>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</si>
  <si>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</si>
  <si>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</si>
  <si>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</si>
  <si>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</si>
  <si>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</si>
  <si>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</si>
  <si>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</si>
  <si>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</si>
  <si>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</si>
  <si>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</si>
  <si>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</si>
  <si>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</si>
  <si>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</si>
  <si>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</si>
  <si>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</si>
  <si>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</si>
  <si>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</si>
  <si>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</si>
  <si>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</si>
  <si>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</si>
  <si>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</si>
  <si>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</si>
  <si>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</si>
  <si>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</si>
  <si>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</si>
  <si>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</si>
  <si>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</si>
  <si>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</si>
  <si>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</si>
  <si>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</si>
  <si>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</si>
  <si>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</si>
  <si>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</si>
  <si>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</si>
  <si>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</si>
  <si>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</si>
  <si>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</si>
  <si>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</si>
  <si>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</si>
  <si>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</si>
  <si>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</si>
  <si>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</si>
  <si>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</si>
  <si>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</si>
  <si>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</si>
  <si>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</si>
  <si>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</si>
  <si>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</si>
  <si>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</si>
  <si>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</si>
  <si>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</si>
  <si>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</si>
  <si>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</si>
  <si>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</si>
  <si>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</si>
  <si>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</si>
  <si>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</si>
  <si>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</si>
  <si>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</si>
  <si>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</si>
  <si>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</si>
  <si>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</si>
  <si>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</si>
  <si>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</si>
  <si>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</si>
  <si>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</si>
  <si>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</si>
  <si>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</si>
  <si>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</si>
  <si>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</si>
  <si>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</si>
  <si>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</si>
  <si>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</si>
  <si>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</si>
  <si>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</si>
  <si>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</si>
  <si>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</si>
  <si>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</si>
  <si>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</si>
  <si>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</si>
  <si>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</si>
  <si>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</si>
  <si>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</si>
  <si>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</si>
  <si>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</si>
  <si>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</si>
  <si>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</si>
  <si>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</si>
  <si>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</si>
  <si>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</si>
  <si>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</si>
  <si>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</si>
  <si>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</si>
  <si>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</si>
  <si>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</si>
  <si>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</si>
  <si>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</si>
  <si>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</si>
  <si>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</si>
  <si>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</si>
  <si>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</si>
  <si>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</si>
  <si>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</si>
  <si>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</si>
  <si>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</si>
  <si>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</si>
  <si>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</si>
  <si>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</si>
  <si>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</si>
  <si>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</si>
  <si>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</si>
  <si>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</si>
  <si>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</si>
  <si>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</si>
  <si>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</si>
  <si>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</si>
  <si>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</si>
  <si>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</si>
  <si>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</si>
  <si>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</si>
  <si>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</si>
  <si>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</si>
  <si>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</si>
  <si>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</si>
  <si>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</si>
  <si>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</si>
  <si>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</si>
  <si>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</si>
  <si>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</si>
  <si>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</si>
  <si>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</si>
  <si>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</si>
  <si>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</si>
  <si>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</si>
  <si>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</si>
  <si>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</si>
  <si>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</si>
  <si>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</si>
  <si>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</si>
  <si>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</si>
  <si>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</si>
  <si>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</si>
  <si>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</si>
  <si>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</si>
  <si>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</si>
  <si>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</si>
  <si>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</si>
  <si>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</si>
  <si>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</si>
  <si>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</si>
  <si>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</si>
  <si>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</si>
  <si>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</si>
  <si>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</si>
  <si>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</si>
  <si>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</si>
  <si>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</si>
  <si>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</si>
  <si>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</si>
  <si>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</si>
  <si>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</si>
  <si>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</si>
  <si>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</si>
  <si>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</si>
  <si>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</si>
  <si>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</si>
  <si>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</si>
  <si>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</si>
  <si>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</si>
  <si>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</si>
  <si>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</si>
  <si>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</si>
  <si>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</si>
  <si>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</si>
  <si>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</si>
  <si>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</si>
  <si>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</si>
  <si>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</si>
  <si>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</si>
  <si>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</si>
  <si>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</si>
  <si>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</si>
  <si>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</si>
  <si>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</si>
  <si>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</si>
  <si>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</si>
  <si>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</si>
  <si>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</si>
  <si>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</si>
  <si>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</si>
  <si>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</si>
  <si>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</si>
  <si>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</si>
  <si>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</si>
  <si>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</si>
  <si>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</si>
  <si>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</si>
  <si>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</si>
  <si>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</si>
  <si>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</si>
  <si>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</si>
  <si>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</si>
  <si>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</si>
  <si>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</si>
  <si>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</si>
  <si>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</si>
  <si>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</si>
  <si>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</si>
  <si>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</si>
  <si>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</si>
  <si>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</si>
  <si>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</si>
  <si>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</si>
  <si>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</si>
  <si>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</si>
  <si>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</si>
  <si>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</si>
  <si>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</si>
  <si>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</si>
  <si>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</si>
  <si>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</si>
  <si>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</si>
  <si>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</si>
  <si>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</si>
  <si>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</si>
  <si>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</si>
  <si>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</si>
  <si>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</si>
  <si>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</si>
  <si>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</si>
  <si>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</si>
  <si>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</si>
  <si>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</si>
  <si>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</si>
  <si>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</si>
  <si>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</si>
  <si>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</si>
  <si>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</si>
  <si>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</si>
  <si>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</si>
  <si>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</si>
  <si>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</si>
  <si>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</si>
  <si>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</si>
  <si>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</si>
  <si>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</si>
  <si>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</si>
  <si>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</si>
  <si>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</si>
  <si>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</si>
  <si>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</si>
  <si>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</si>
  <si>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</si>
  <si>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</si>
  <si>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</si>
  <si>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</si>
  <si>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</si>
  <si>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</si>
  <si>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</si>
  <si>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</si>
  <si>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</si>
  <si>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</si>
  <si>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</si>
  <si>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</si>
  <si>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</si>
  <si>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</si>
  <si>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</si>
  <si>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</si>
  <si>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</si>
  <si>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</si>
  <si>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</si>
  <si>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</si>
  <si>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</si>
  <si>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</si>
  <si>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</si>
  <si>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</si>
  <si>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</si>
  <si>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</si>
  <si>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</si>
  <si>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</si>
  <si>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</si>
  <si>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</si>
  <si>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</si>
  <si>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</si>
  <si>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</si>
  <si>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</si>
  <si>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</si>
  <si>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</si>
  <si>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</si>
  <si>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</si>
  <si>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</si>
  <si>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</si>
  <si>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</si>
  <si>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</si>
  <si>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</si>
  <si>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</si>
  <si>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</si>
  <si>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</si>
  <si>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</si>
  <si>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</si>
  <si>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</si>
  <si>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</si>
  <si>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</si>
  <si>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</si>
  <si>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</si>
  <si>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</si>
  <si>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</si>
  <si>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</si>
  <si>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</si>
  <si>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</si>
  <si>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</si>
  <si>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</si>
  <si>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</si>
  <si>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</si>
  <si>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</si>
  <si>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</si>
  <si>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</si>
  <si>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</si>
  <si>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</si>
  <si>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</si>
  <si>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</si>
  <si>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</si>
  <si>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</si>
  <si>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</si>
  <si>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</si>
  <si>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</si>
  <si>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</si>
  <si>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</si>
  <si>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</si>
  <si>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</si>
  <si>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</si>
  <si>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</si>
  <si>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</si>
  <si>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</si>
  <si>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</si>
  <si>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</si>
  <si>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</si>
  <si>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</si>
  <si>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</si>
  <si>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</si>
  <si>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</si>
  <si>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</si>
  <si>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</si>
  <si>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</si>
  <si>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</si>
  <si>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</si>
  <si>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</si>
  <si>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</si>
  <si>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</si>
  <si>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</si>
  <si>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</si>
  <si>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</si>
  <si>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</si>
  <si>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</si>
  <si>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</si>
  <si>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</si>
  <si>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</si>
  <si>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</si>
  <si>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</si>
  <si>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</si>
  <si>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</si>
  <si>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</si>
  <si>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</si>
  <si>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</si>
  <si>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</si>
  <si>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</si>
  <si>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</si>
  <si>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</si>
  <si>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</si>
  <si>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</si>
  <si>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</si>
  <si>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</si>
  <si>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</si>
  <si>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</si>
  <si>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</si>
  <si>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</si>
  <si>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</si>
  <si>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</si>
  <si>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</si>
  <si>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</si>
  <si>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</si>
  <si>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</si>
  <si>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</si>
  <si>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</si>
  <si>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</si>
  <si>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</si>
  <si>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</si>
  <si>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</si>
  <si>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</si>
  <si>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</si>
  <si>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</si>
  <si>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</si>
  <si>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</si>
  <si>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</si>
  <si>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</si>
  <si>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</si>
  <si>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</si>
  <si>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</si>
  <si>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</si>
  <si>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</si>
  <si>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</si>
  <si>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</si>
  <si>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</si>
  <si>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</si>
  <si>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</si>
  <si>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</si>
  <si>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</si>
  <si>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</si>
  <si>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</si>
  <si>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</si>
  <si>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</si>
  <si>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</si>
  <si>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</si>
  <si>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</si>
  <si>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</si>
  <si>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</si>
  <si>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</si>
  <si>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</si>
  <si>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</si>
  <si>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</si>
  <si>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</si>
  <si>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</si>
  <si>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</si>
  <si>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</si>
  <si>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</si>
  <si>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</si>
  <si>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</si>
  <si>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</si>
  <si>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</si>
  <si>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</si>
  <si>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</si>
  <si>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</si>
  <si>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</si>
  <si>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</si>
  <si>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</si>
  <si>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</si>
  <si>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</si>
  <si>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</si>
  <si>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</si>
  <si>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</si>
  <si>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</si>
  <si>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</si>
  <si>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</si>
  <si>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</si>
  <si>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</si>
  <si>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</si>
  <si>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</si>
  <si>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</si>
  <si>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</si>
  <si>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</si>
  <si>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</si>
  <si>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</si>
  <si>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</si>
  <si>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</si>
  <si>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</si>
  <si>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</si>
  <si>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</si>
  <si>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</si>
  <si>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</si>
  <si>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</si>
  <si>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</si>
  <si>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</si>
  <si>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</si>
  <si>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</si>
  <si>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</si>
  <si>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</si>
  <si>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</si>
  <si>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</si>
  <si>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</si>
  <si>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</si>
  <si>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</si>
  <si>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</si>
  <si>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</si>
  <si>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</si>
  <si>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</si>
  <si>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</si>
  <si>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</si>
  <si>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</si>
  <si>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</si>
  <si>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</si>
  <si>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</si>
  <si>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</si>
  <si>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</si>
  <si>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</si>
  <si>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</si>
  <si>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</si>
  <si>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</si>
  <si>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</si>
  <si>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</si>
  <si>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</si>
  <si>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</si>
  <si>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</si>
  <si>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</si>
  <si>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</si>
  <si>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</si>
  <si>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</si>
  <si>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</si>
  <si>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</si>
  <si>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</si>
  <si>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</si>
  <si>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</si>
  <si>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</si>
  <si>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</si>
  <si>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</si>
  <si>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</si>
  <si>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</si>
  <si>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</si>
  <si>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</si>
  <si>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</si>
  <si>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</si>
  <si>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</si>
  <si>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</si>
  <si>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</si>
  <si>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</si>
  <si>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</si>
  <si>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</si>
  <si>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</si>
  <si>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</si>
  <si>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</si>
  <si>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</si>
  <si>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</si>
  <si>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</si>
  <si>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</si>
  <si>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</si>
  <si>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</si>
  <si>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</si>
  <si>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</si>
  <si>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</si>
  <si>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</si>
  <si>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</si>
  <si>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</si>
  <si>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</si>
  <si>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</si>
  <si>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</si>
  <si>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</si>
  <si>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</si>
  <si>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</si>
  <si>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</si>
  <si>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</si>
  <si>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</si>
  <si>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</si>
  <si>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</si>
  <si>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</si>
  <si>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</si>
  <si>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</si>
  <si>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</si>
  <si>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</si>
  <si>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</si>
  <si>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</si>
  <si>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</si>
  <si>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</si>
  <si>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</si>
  <si>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</si>
  <si>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</si>
  <si>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</si>
  <si>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</si>
  <si>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</si>
  <si>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</si>
  <si>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</si>
  <si>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</si>
  <si>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</si>
  <si>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</si>
  <si>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</si>
  <si>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</si>
  <si>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</si>
  <si>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</si>
  <si>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</si>
  <si>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</si>
  <si>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</si>
  <si>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</si>
  <si>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</si>
  <si>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</si>
  <si>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</si>
  <si>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</si>
  <si>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</si>
  <si>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</si>
  <si>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</si>
  <si>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</si>
  <si>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</si>
  <si>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</si>
  <si>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</si>
  <si>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</si>
  <si>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</si>
  <si>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</si>
  <si>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</si>
  <si>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</si>
  <si>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</si>
  <si>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</si>
  <si>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</si>
  <si>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</si>
  <si>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</si>
  <si>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</si>
  <si>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</si>
  <si>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</si>
  <si>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</si>
  <si>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</si>
  <si>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</si>
  <si>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</si>
  <si>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</si>
  <si>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</si>
  <si>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</si>
  <si>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</si>
  <si>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</si>
  <si>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</si>
  <si>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</si>
  <si>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</si>
  <si>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</si>
  <si>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</si>
  <si>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</si>
  <si>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</si>
  <si>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</si>
  <si>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</si>
  <si>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</si>
  <si>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</si>
  <si>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</si>
  <si>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</si>
  <si>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</si>
  <si>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</si>
  <si>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</si>
  <si>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</si>
  <si>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</si>
  <si>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</si>
  <si>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</si>
  <si>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</si>
  <si>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</si>
  <si>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</si>
  <si>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</si>
  <si>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</si>
  <si>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</si>
  <si>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</si>
  <si>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</si>
  <si>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</si>
  <si>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</si>
  <si>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</si>
  <si>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</si>
  <si>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</si>
  <si>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</si>
  <si>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</si>
  <si>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</si>
  <si>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</si>
  <si>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</si>
  <si>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</si>
  <si>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</si>
  <si>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</si>
  <si>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</si>
  <si>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</si>
  <si>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</si>
  <si>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</si>
  <si>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</si>
  <si>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</si>
  <si>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</si>
  <si>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</si>
  <si>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</si>
  <si>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</si>
  <si>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</si>
  <si>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</si>
  <si>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</si>
  <si>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</si>
  <si>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</si>
  <si>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</si>
  <si>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</si>
  <si>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</si>
  <si>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</si>
  <si>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</si>
  <si>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</si>
  <si>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</si>
  <si>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</si>
  <si>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</si>
  <si>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</si>
  <si>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</si>
  <si>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</si>
  <si>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</si>
  <si>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</si>
  <si>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</si>
  <si>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</si>
  <si>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</si>
  <si>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</si>
  <si>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</si>
  <si>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</si>
  <si>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</si>
  <si>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</si>
  <si>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</si>
  <si>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</si>
  <si>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</si>
  <si>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</si>
  <si>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</si>
  <si>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</si>
  <si>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</si>
  <si>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</si>
  <si>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</si>
  <si>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</si>
  <si>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</si>
  <si>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</si>
  <si>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</si>
  <si>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</si>
  <si>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</si>
  <si>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</si>
  <si>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</si>
  <si>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</si>
  <si>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</si>
  <si>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</si>
  <si>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</si>
  <si>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</si>
  <si>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</si>
  <si>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</si>
  <si>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</si>
  <si>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</si>
  <si>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</si>
  <si>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</si>
  <si>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</si>
  <si>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</si>
  <si>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</si>
  <si>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</si>
  <si>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</si>
  <si>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</si>
  <si>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</si>
  <si>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</si>
  <si>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</si>
  <si>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</si>
  <si>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</si>
  <si>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</si>
  <si>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</si>
  <si>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</si>
  <si>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</si>
  <si>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</si>
  <si>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</si>
  <si>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</si>
  <si>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</si>
  <si>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</si>
  <si>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</si>
  <si>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</si>
  <si>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</si>
  <si>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</si>
  <si>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</si>
  <si>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</si>
  <si>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</si>
  <si>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</si>
  <si>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</si>
  <si>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</si>
  <si>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</si>
  <si>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</si>
  <si>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</si>
  <si>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</si>
  <si>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</si>
  <si>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</si>
  <si>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</si>
  <si>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</si>
  <si>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</si>
  <si>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</si>
  <si>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</si>
  <si>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</si>
  <si>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</si>
  <si>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</si>
  <si>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</si>
  <si>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</si>
  <si>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</si>
  <si>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</si>
  <si>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</si>
  <si>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</si>
  <si>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</si>
  <si>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</si>
  <si>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</si>
  <si>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</si>
  <si>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</si>
  <si>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</si>
  <si>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</si>
  <si>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</si>
  <si>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</si>
  <si>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</si>
  <si>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</si>
  <si>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</si>
  <si>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</si>
  <si>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</si>
  <si>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</si>
  <si>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</si>
  <si>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</si>
  <si>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</si>
  <si>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</si>
  <si>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</si>
  <si>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</si>
  <si>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</si>
  <si>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</si>
  <si>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</si>
  <si>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</si>
  <si>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</si>
  <si>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</si>
  <si>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</si>
  <si>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</si>
  <si>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</si>
  <si>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</si>
  <si>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</si>
  <si>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</si>
  <si>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</si>
  <si>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</si>
  <si>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</si>
  <si>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</si>
  <si>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</si>
  <si>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</si>
  <si>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</si>
  <si>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</si>
  <si>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</si>
  <si>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</si>
  <si>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</si>
  <si>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</si>
  <si>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</si>
  <si>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</si>
  <si>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</si>
  <si>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</si>
  <si>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</si>
  <si>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</si>
  <si>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</si>
  <si>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</si>
  <si>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</si>
  <si>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</si>
  <si>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</si>
  <si>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</si>
  <si>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</si>
  <si>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</si>
  <si>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</si>
  <si>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</si>
  <si>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</si>
  <si>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</si>
  <si>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</si>
  <si>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</si>
  <si>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</si>
  <si>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</si>
  <si>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</si>
  <si>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</si>
  <si>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</si>
  <si>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</si>
  <si>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</si>
  <si>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</si>
  <si>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</si>
  <si>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</si>
  <si>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</si>
  <si>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</si>
  <si>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</si>
  <si>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</si>
  <si>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</si>
  <si>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</si>
  <si>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</si>
  <si>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</si>
  <si>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</si>
  <si>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</si>
  <si>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</si>
  <si>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</si>
  <si>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</si>
  <si>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</si>
  <si>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</si>
  <si>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</si>
  <si>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</si>
  <si>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</si>
  <si>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</si>
  <si>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</si>
  <si>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</si>
  <si>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</si>
  <si>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</si>
  <si>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</si>
  <si>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</si>
  <si>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</si>
  <si>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</si>
  <si>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</si>
  <si>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</si>
  <si>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</si>
  <si>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</si>
  <si>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</si>
  <si>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</si>
  <si>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</si>
  <si>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</si>
  <si>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</si>
  <si>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</si>
  <si>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</si>
  <si>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</si>
  <si>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</si>
  <si>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</si>
  <si>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</si>
  <si>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</si>
  <si>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</si>
  <si>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</si>
  <si>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</si>
  <si>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</si>
  <si>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</si>
  <si>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</si>
  <si>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</si>
  <si>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</si>
  <si>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</si>
  <si>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</si>
  <si>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</si>
  <si>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</si>
  <si>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</si>
  <si>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</si>
  <si>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</si>
  <si>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</si>
  <si>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</si>
  <si>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</si>
  <si>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</si>
  <si>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</si>
  <si>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</si>
  <si>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</si>
  <si>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</si>
  <si>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</si>
  <si>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</si>
  <si>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</si>
  <si>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</si>
  <si>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</si>
  <si>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</si>
  <si>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</si>
  <si>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</si>
  <si>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</si>
  <si>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</si>
  <si>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</si>
  <si>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</si>
  <si>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</si>
  <si>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</si>
  <si>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</si>
  <si>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</si>
  <si>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</si>
  <si>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</si>
  <si>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</si>
  <si>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</si>
  <si>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</si>
  <si>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</si>
  <si>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</si>
  <si>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</si>
  <si>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</si>
  <si>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</si>
  <si>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</si>
  <si>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</si>
  <si>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</si>
  <si>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</si>
  <si>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</si>
  <si>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</si>
  <si>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</si>
  <si>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</si>
  <si>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</si>
  <si>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</si>
  <si>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</si>
  <si>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</si>
  <si>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</si>
  <si>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</si>
  <si>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</si>
  <si>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</si>
  <si>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</si>
  <si>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</si>
  <si>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</si>
  <si>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</si>
  <si>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</si>
  <si>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</si>
  <si>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</si>
  <si>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</si>
  <si>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</si>
  <si>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</si>
  <si>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</si>
  <si>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</si>
  <si>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</si>
  <si>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</si>
  <si>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</si>
  <si>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</si>
  <si>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</si>
  <si>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</si>
  <si>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</si>
  <si>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</si>
  <si>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</si>
  <si>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</si>
  <si>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</si>
  <si>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</si>
  <si>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</si>
  <si>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</si>
  <si>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</si>
  <si>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</si>
  <si>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</si>
  <si>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</si>
  <si>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</si>
  <si>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</si>
  <si>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</si>
  <si>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</si>
  <si>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</si>
  <si>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</si>
  <si>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</si>
  <si>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</si>
  <si>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</si>
  <si>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</si>
  <si>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</si>
  <si>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</si>
  <si>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</si>
  <si>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</si>
  <si>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</si>
  <si>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</si>
  <si>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</si>
  <si>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</si>
  <si>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</si>
  <si>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</si>
  <si>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</si>
  <si>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</si>
  <si>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</si>
  <si>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</si>
  <si>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</si>
  <si>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</si>
  <si>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</si>
  <si>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</si>
  <si>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</si>
  <si>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</si>
  <si>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</si>
  <si>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</si>
  <si>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</si>
  <si>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</si>
  <si>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</si>
  <si>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</si>
  <si>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</si>
  <si>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</si>
  <si>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</si>
  <si>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</si>
  <si>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</si>
  <si>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</si>
  <si>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</si>
  <si>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</si>
  <si>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</si>
  <si>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</si>
  <si>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</si>
  <si>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</si>
  <si>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</si>
  <si>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</si>
  <si>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</si>
  <si>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</si>
  <si>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</si>
  <si>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</si>
  <si>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</si>
  <si>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</si>
  <si>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</si>
  <si>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</si>
  <si>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</si>
  <si>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</si>
  <si>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</si>
  <si>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</si>
  <si>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</si>
  <si>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</si>
  <si>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</si>
  <si>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</si>
  <si>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</si>
  <si>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</si>
  <si>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</si>
  <si>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</si>
  <si>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</si>
  <si>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</si>
  <si>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</si>
  <si>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</si>
  <si>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</si>
  <si>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</si>
  <si>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</si>
  <si>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</si>
  <si>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</si>
  <si>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</si>
  <si>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</si>
  <si>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</si>
  <si>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</si>
  <si>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</si>
  <si>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</si>
  <si>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</si>
  <si>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</si>
  <si>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</si>
  <si>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</si>
  <si>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</si>
  <si>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</si>
  <si>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</si>
  <si>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</si>
  <si>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</si>
  <si>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</si>
  <si>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</si>
  <si>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</si>
  <si>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</si>
  <si>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</si>
  <si>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</si>
  <si>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</si>
  <si>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</si>
  <si>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</si>
  <si>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</si>
  <si>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</si>
  <si>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</si>
  <si>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</si>
  <si>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</si>
  <si>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</si>
  <si>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</si>
  <si>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</si>
  <si>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</si>
  <si>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</si>
  <si>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</si>
  <si>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</si>
  <si>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</si>
  <si>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</si>
  <si>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</si>
  <si>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</si>
  <si>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</si>
  <si>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</si>
  <si>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</si>
  <si>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</si>
  <si>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</si>
  <si>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</si>
  <si>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</si>
  <si>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</si>
  <si>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</si>
  <si>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</si>
  <si>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</si>
  <si>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</si>
  <si>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</si>
  <si>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</si>
  <si>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</si>
  <si>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</si>
  <si>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</si>
  <si>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</si>
  <si>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</si>
  <si>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</si>
  <si>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</si>
  <si>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</si>
  <si>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</si>
  <si>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</si>
  <si>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</si>
  <si>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</si>
  <si>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</si>
  <si>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</si>
  <si>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</si>
  <si>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</si>
  <si>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</si>
  <si>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</si>
  <si>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</si>
  <si>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</si>
  <si>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</si>
  <si>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</si>
  <si>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</si>
  <si>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</si>
  <si>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</si>
  <si>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</si>
  <si>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</si>
  <si>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</si>
  <si>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</si>
  <si>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</si>
  <si>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</si>
  <si>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</si>
  <si>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</si>
  <si>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</si>
  <si>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</si>
  <si>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</si>
  <si>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</si>
  <si>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</si>
  <si>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</si>
  <si>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</si>
  <si>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</si>
  <si>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</si>
  <si>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</si>
  <si>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</si>
  <si>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</si>
  <si>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</si>
  <si>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</si>
  <si>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</si>
  <si>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</si>
  <si>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</si>
  <si>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</si>
  <si>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</si>
  <si>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</si>
  <si>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</si>
  <si>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</si>
  <si>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</si>
  <si>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</si>
  <si>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</si>
  <si>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</si>
  <si>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</si>
  <si>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</si>
  <si>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</si>
  <si>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</si>
  <si>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</si>
  <si>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</si>
  <si>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</si>
  <si>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</si>
  <si>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</si>
  <si>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</si>
  <si>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</si>
  <si>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</si>
  <si>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</si>
  <si>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</si>
  <si>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</si>
  <si>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</si>
  <si>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</si>
  <si>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</si>
  <si>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</si>
  <si>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</si>
  <si>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</si>
  <si>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</si>
  <si>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</si>
  <si>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</si>
  <si>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</si>
  <si>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</si>
  <si>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</si>
  <si>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</si>
  <si>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</si>
  <si>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</si>
  <si>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</si>
  <si>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</si>
  <si>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</si>
  <si>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</si>
  <si>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</si>
  <si>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</si>
  <si>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</si>
  <si>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</si>
  <si>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</si>
  <si>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</si>
  <si>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</si>
  <si>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</si>
  <si>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</si>
  <si>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</si>
  <si>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</si>
  <si>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</si>
  <si>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</si>
  <si>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</si>
  <si>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</si>
  <si>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</si>
  <si>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</si>
  <si>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</si>
  <si>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</si>
  <si>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</si>
  <si>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</si>
  <si>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</si>
  <si>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</si>
  <si>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</si>
  <si>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</si>
  <si>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</si>
  <si>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</si>
  <si>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</si>
  <si>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</si>
  <si>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</si>
  <si>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</si>
  <si>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</si>
  <si>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</si>
  <si>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</si>
  <si>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</si>
  <si>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</si>
  <si>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</si>
  <si>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</si>
  <si>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</si>
  <si>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</si>
  <si>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</si>
  <si>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</si>
  <si>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</si>
  <si>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</si>
  <si>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</si>
  <si>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</si>
  <si>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</si>
  <si>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</si>
  <si>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</si>
  <si>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</si>
  <si>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</si>
  <si>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</si>
  <si>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</si>
  <si>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</si>
  <si>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</si>
  <si>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</si>
  <si>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</si>
  <si>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</si>
  <si>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</si>
  <si>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</si>
  <si>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</si>
  <si>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</si>
  <si>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</si>
  <si>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</si>
  <si>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</si>
  <si>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</si>
  <si>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</si>
  <si>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</si>
  <si>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</si>
  <si>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</si>
  <si>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</si>
  <si>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</si>
  <si>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</si>
  <si>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</si>
  <si>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</si>
  <si>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</si>
  <si>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</si>
  <si>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</si>
  <si>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</si>
  <si>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</si>
  <si>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</si>
  <si>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</si>
  <si>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</si>
  <si>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</si>
  <si>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</si>
  <si>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</si>
  <si>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</si>
  <si>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</si>
  <si>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</si>
  <si>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</si>
  <si>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</si>
  <si>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</si>
  <si>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</si>
  <si>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</si>
  <si>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</si>
  <si>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</si>
  <si>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</si>
  <si>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</si>
  <si>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</si>
  <si>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</si>
  <si>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</si>
  <si>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</si>
  <si>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</si>
  <si>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</si>
  <si>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</si>
  <si>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</si>
  <si>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</si>
  <si>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</si>
  <si>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</si>
  <si>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</si>
  <si>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</si>
  <si>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</si>
  <si>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</si>
  <si>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</si>
  <si>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</si>
  <si>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</si>
  <si>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</si>
  <si>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</si>
  <si>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</si>
  <si>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</si>
  <si>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</si>
  <si>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</si>
  <si>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</si>
  <si>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</si>
  <si>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</si>
  <si>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</si>
  <si>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</si>
  <si>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</si>
  <si>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</si>
  <si>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</si>
  <si>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</si>
  <si>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</si>
  <si>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</si>
  <si>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</si>
  <si>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</si>
  <si>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</si>
  <si>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</si>
  <si>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</si>
  <si>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</si>
  <si>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</si>
  <si>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</si>
  <si>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</si>
  <si>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</si>
  <si>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</si>
  <si>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</si>
  <si>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</si>
  <si>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</si>
  <si>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</si>
  <si>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</si>
  <si>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</si>
  <si>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</si>
  <si>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</si>
  <si>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</si>
  <si>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</si>
  <si>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</si>
  <si>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</si>
  <si>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</si>
  <si>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</si>
  <si>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</si>
  <si>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</si>
  <si>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</si>
  <si>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</si>
  <si>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</si>
  <si>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</si>
  <si>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</si>
  <si>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</si>
  <si>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</si>
  <si>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</si>
  <si>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</si>
  <si>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</si>
  <si>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</si>
  <si>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</si>
  <si>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</si>
  <si>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</si>
  <si>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</si>
  <si>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</si>
  <si>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</si>
  <si>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</si>
  <si>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</si>
  <si>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</si>
  <si>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</si>
  <si>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</si>
  <si>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</si>
  <si>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</si>
  <si>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</si>
  <si>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</si>
  <si>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</si>
  <si>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</si>
  <si>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</si>
  <si>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</si>
  <si>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</si>
  <si>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</si>
  <si>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</si>
  <si>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</si>
  <si>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</si>
  <si>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</si>
  <si>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</si>
  <si>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</si>
  <si>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</si>
  <si>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</si>
  <si>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</si>
  <si>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</si>
  <si>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</si>
  <si>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</si>
  <si>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</si>
  <si>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</si>
  <si>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</si>
  <si>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</si>
  <si>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</si>
  <si>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</si>
  <si>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</si>
  <si>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</si>
  <si>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</si>
  <si>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</si>
  <si>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</si>
  <si>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</si>
  <si>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</si>
  <si>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</si>
  <si>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</si>
  <si>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</si>
  <si>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</si>
  <si>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</si>
  <si>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</si>
  <si>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</si>
  <si>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</si>
  <si>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</si>
  <si>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</si>
  <si>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</si>
  <si>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</si>
  <si>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</si>
  <si>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</si>
  <si>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</si>
  <si>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</si>
  <si>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</si>
  <si>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</si>
  <si>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</si>
  <si>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</si>
  <si>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</si>
  <si>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</si>
  <si>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</si>
  <si>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</si>
  <si>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</si>
  <si>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</si>
  <si>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</si>
  <si>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</si>
  <si>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</si>
  <si>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</si>
  <si>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</si>
  <si>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</si>
  <si>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</si>
  <si>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</si>
  <si>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</si>
  <si>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</si>
  <si>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</si>
  <si>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</si>
  <si>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</si>
  <si>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</si>
  <si>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</si>
  <si>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</si>
  <si>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</si>
  <si>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</si>
  <si>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</si>
  <si>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</si>
  <si>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</si>
  <si>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</si>
  <si>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</si>
  <si>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</si>
  <si>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</si>
  <si>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</si>
  <si>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</si>
  <si>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</si>
  <si>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</si>
  <si>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</si>
  <si>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</si>
  <si>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</si>
  <si>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</si>
  <si>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</si>
  <si>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</si>
  <si>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</si>
  <si>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</si>
  <si>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</si>
  <si>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</si>
  <si>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</si>
  <si>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</si>
  <si>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</si>
  <si>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</si>
  <si>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</si>
  <si>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</si>
  <si>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</si>
  <si>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</si>
  <si>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</si>
  <si>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</si>
  <si>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</si>
  <si>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</si>
  <si>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</si>
  <si>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</si>
  <si>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</si>
  <si>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</si>
  <si>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</si>
  <si>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</si>
  <si>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</si>
  <si>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</si>
  <si>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</si>
  <si>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</si>
  <si>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</si>
  <si>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</si>
  <si>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</si>
  <si>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</si>
  <si>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</si>
  <si>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</si>
  <si>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</si>
  <si>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</si>
  <si>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</si>
  <si>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</si>
  <si>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</si>
  <si>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</si>
  <si>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</si>
  <si>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</si>
  <si>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</si>
  <si>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</si>
  <si>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</si>
  <si>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</si>
  <si>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</si>
  <si>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</si>
  <si>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</si>
  <si>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</si>
  <si>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</si>
  <si>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</si>
  <si>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</si>
  <si>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</si>
  <si>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</si>
  <si>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</si>
  <si>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</si>
  <si>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</si>
  <si>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</si>
  <si>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</si>
  <si>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</si>
  <si>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</si>
  <si>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</si>
  <si>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</si>
  <si>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</si>
  <si>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</si>
  <si>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</si>
  <si>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</si>
  <si>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</si>
  <si>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</si>
  <si>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</si>
  <si>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</si>
  <si>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</si>
  <si>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</si>
  <si>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</si>
  <si>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</si>
  <si>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</si>
  <si>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</si>
  <si>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</si>
  <si>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</si>
  <si>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</si>
  <si>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</si>
  <si>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</si>
  <si>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</si>
  <si>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</si>
  <si>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</si>
  <si>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</si>
  <si>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</si>
  <si>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</si>
  <si>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</si>
  <si>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</si>
  <si>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</si>
  <si>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</si>
  <si>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</si>
  <si>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</si>
  <si>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</si>
  <si>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</si>
  <si>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</si>
  <si>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</si>
  <si>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</si>
  <si>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</si>
  <si>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</si>
  <si>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</si>
  <si>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</si>
  <si>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</si>
  <si>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</si>
  <si>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</si>
  <si>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</si>
  <si>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</si>
  <si>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</si>
  <si>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</si>
  <si>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</si>
  <si>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</si>
  <si>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</si>
  <si>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</si>
  <si>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</si>
  <si>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</si>
  <si>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</si>
  <si>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</si>
  <si>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</si>
  <si>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</si>
  <si>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</si>
  <si>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</si>
  <si>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</si>
  <si>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</si>
  <si>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</si>
  <si>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</si>
  <si>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</si>
  <si>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</si>
  <si>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</si>
  <si>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</si>
  <si>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</si>
  <si>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</si>
  <si>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</si>
  <si>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</si>
  <si>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</si>
  <si>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</si>
  <si>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</si>
  <si>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</si>
  <si>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</si>
  <si>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</si>
  <si>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</si>
  <si>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</si>
  <si>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</si>
  <si>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</si>
  <si>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</si>
  <si>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</si>
  <si>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</si>
  <si>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</si>
  <si>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</si>
  <si>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</si>
  <si>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</si>
  <si>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</si>
  <si>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</si>
  <si>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</si>
  <si>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</si>
  <si>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</si>
  <si>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</si>
  <si>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</si>
  <si>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</si>
  <si>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</si>
  <si>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</si>
  <si>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</si>
  <si>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</si>
  <si>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</si>
  <si>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</si>
  <si>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</si>
  <si>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</si>
  <si>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</si>
  <si>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</si>
  <si>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</si>
  <si>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</si>
  <si>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</si>
  <si>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</si>
  <si>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</si>
  <si>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</si>
  <si>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</si>
  <si>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</si>
  <si>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</si>
  <si>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</si>
  <si>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</si>
  <si>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</si>
  <si>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</si>
  <si>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</si>
  <si>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</si>
  <si>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</si>
  <si>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</si>
  <si>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</si>
  <si>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</si>
  <si>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</si>
  <si>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</si>
  <si>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</si>
  <si>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</si>
  <si>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</si>
  <si>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</si>
  <si>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</si>
  <si>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</si>
  <si>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</si>
  <si>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</si>
  <si>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</si>
  <si>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</si>
  <si>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</si>
  <si>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</si>
  <si>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</si>
  <si>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</si>
  <si>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</si>
  <si>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</si>
  <si>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</si>
  <si>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</si>
  <si>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</si>
  <si>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</si>
  <si>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</si>
  <si>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</si>
  <si>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</si>
  <si>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</si>
  <si>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</si>
  <si>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</si>
  <si>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</si>
  <si>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</si>
  <si>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</si>
  <si>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</si>
  <si>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</si>
  <si>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</si>
  <si>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</si>
  <si>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</si>
  <si>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</si>
  <si>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</si>
  <si>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</si>
  <si>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</si>
  <si>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</si>
  <si>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</si>
  <si>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</si>
  <si>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</si>
  <si>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</si>
  <si>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</si>
  <si>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</si>
  <si>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</si>
  <si>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</si>
  <si>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</si>
  <si>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</si>
  <si>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</si>
  <si>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</si>
  <si>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</si>
  <si>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</si>
  <si>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</si>
  <si>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</si>
  <si>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</si>
  <si>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</si>
  <si>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</si>
  <si>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</si>
  <si>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</si>
  <si>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</si>
  <si>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</si>
  <si>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</si>
  <si>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</si>
  <si>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</si>
  <si>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</si>
  <si>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</si>
  <si>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</si>
  <si>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</si>
  <si>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</si>
  <si>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</si>
  <si>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</si>
  <si>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</si>
  <si>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</si>
  <si>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</si>
  <si>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</si>
  <si>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</si>
  <si>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GLINA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</si>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</sst>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2251752.0099999998</v>
      </c>
      <c r="D2" s="7">
        <f>'PR-RAS'!E6</f>
        <v>2444041.2199999997</v>
      </c>
      <c r="E2" s="7">
        <v>0</v>
      </c>
      <c r="F2" s="7">
        <v>0</v>
      </c>
      <c r="G2" s="8">
        <f t="shared" ref="G2:G274" si="0">(B2/1000)*(C2*1+D2*2)</f>
        <v>7139.8344499999994</v>
      </c>
      <c r="H2" s="8">
        <f t="shared" ref="H2:H274" si="1">ABS(C2-ROUND(C2,0))+ABS(D2-ROUND(D2,0))</f>
        <v>0.22999999951571226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2026686.5499999998</v>
      </c>
      <c r="D45" s="2">
        <f>'PR-RAS'!E49</f>
        <v>2115319.12</v>
      </c>
      <c r="E45" s="2">
        <v>0</v>
      </c>
      <c r="F45" s="2">
        <v>0</v>
      </c>
      <c r="G45" s="3">
        <f t="shared" si="0"/>
        <v>275322.29076</v>
      </c>
      <c r="H45" s="3">
        <f t="shared" si="1"/>
        <v>0.57000000029802322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61764.35</v>
      </c>
      <c r="D49" s="2">
        <f>'PR-RAS'!E53</f>
        <v>44328.4</v>
      </c>
      <c r="E49" s="2">
        <v>0</v>
      </c>
      <c r="F49" s="2">
        <v>0</v>
      </c>
      <c r="G49" s="3">
        <f t="shared" si="0"/>
        <v>7220.2151999999996</v>
      </c>
      <c r="H49" s="3">
        <f t="shared" si="1"/>
        <v>0.75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61764.35</v>
      </c>
      <c r="D52" s="2">
        <f>'PR-RAS'!E56</f>
        <v>44328.4</v>
      </c>
      <c r="E52" s="2">
        <v>0</v>
      </c>
      <c r="F52" s="2">
        <v>0</v>
      </c>
      <c r="G52" s="3">
        <f t="shared" si="0"/>
        <v>7671.4786499999991</v>
      </c>
      <c r="H52" s="3">
        <f t="shared" si="1"/>
        <v>0.75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44443.3</v>
      </c>
      <c r="D54" s="2">
        <f>'PR-RAS'!E58</f>
        <v>38532.080000000002</v>
      </c>
      <c r="E54" s="2">
        <v>0</v>
      </c>
      <c r="F54" s="2">
        <v>0</v>
      </c>
      <c r="G54" s="3">
        <f t="shared" si="0"/>
        <v>6439.8953799999999</v>
      </c>
      <c r="H54" s="3">
        <f t="shared" si="1"/>
        <v>0.38000000000465661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44443.3</v>
      </c>
      <c r="D55" s="2">
        <f>'PR-RAS'!E59</f>
        <v>38532.080000000002</v>
      </c>
      <c r="E55" s="2">
        <v>0</v>
      </c>
      <c r="F55" s="2">
        <v>0</v>
      </c>
      <c r="G55" s="3">
        <f t="shared" si="0"/>
        <v>6561.4028400000007</v>
      </c>
      <c r="H55" s="3">
        <f t="shared" si="1"/>
        <v>0.38000000000465661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3600.75</v>
      </c>
      <c r="D57" s="2">
        <f>'PR-RAS'!E61</f>
        <v>1907.9</v>
      </c>
      <c r="E57" s="2">
        <v>0</v>
      </c>
      <c r="F57" s="2">
        <v>0</v>
      </c>
      <c r="G57" s="3">
        <f t="shared" si="0"/>
        <v>415.32679999999999</v>
      </c>
      <c r="H57" s="3">
        <f t="shared" si="1"/>
        <v>0.34999999999990905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3600.75</v>
      </c>
      <c r="D58" s="2">
        <f>'PR-RAS'!E62</f>
        <v>1907.9</v>
      </c>
      <c r="E58" s="2">
        <v>0</v>
      </c>
      <c r="F58" s="2">
        <v>0</v>
      </c>
      <c r="G58" s="3">
        <f t="shared" si="0"/>
        <v>422.74335000000002</v>
      </c>
      <c r="H58" s="3">
        <f t="shared" si="1"/>
        <v>0.34999999999990905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1916878.15</v>
      </c>
      <c r="D64" s="2">
        <f>'PR-RAS'!E68</f>
        <v>2030550.74</v>
      </c>
      <c r="E64" s="2">
        <v>0</v>
      </c>
      <c r="F64" s="2">
        <v>0</v>
      </c>
      <c r="G64" s="3">
        <f t="shared" si="0"/>
        <v>376612.71668999997</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1916878.15</v>
      </c>
      <c r="D65" s="2">
        <f>'PR-RAS'!E69</f>
        <v>2030550.74</v>
      </c>
      <c r="E65" s="2">
        <v>0</v>
      </c>
      <c r="F65" s="2">
        <v>0</v>
      </c>
      <c r="G65" s="3">
        <f t="shared" si="0"/>
        <v>382590.69631999999</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0.57999999999999996</v>
      </c>
      <c r="D78" s="2">
        <f>'PR-RAS'!E82</f>
        <v>0.32</v>
      </c>
      <c r="E78" s="2">
        <v>0</v>
      </c>
      <c r="F78" s="2">
        <v>0</v>
      </c>
      <c r="G78" s="3">
        <f t="shared" si="0"/>
        <v>9.3939999999999996E-2</v>
      </c>
      <c r="H78" s="3">
        <f t="shared" si="1"/>
        <v>0.74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0.57999999999999996</v>
      </c>
      <c r="D79" s="2">
        <f>'PR-RAS'!E83</f>
        <v>0.32</v>
      </c>
      <c r="E79" s="2">
        <v>0</v>
      </c>
      <c r="F79" s="2">
        <v>0</v>
      </c>
      <c r="G79" s="3">
        <f t="shared" si="0"/>
        <v>9.5159999999999995E-2</v>
      </c>
      <c r="H79" s="3">
        <f t="shared" si="1"/>
        <v>0.74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0.57999999999999996</v>
      </c>
      <c r="D81" s="2">
        <f>'PR-RAS'!E85</f>
        <v>0.32</v>
      </c>
      <c r="E81" s="2">
        <v>0</v>
      </c>
      <c r="F81" s="2">
        <v>0</v>
      </c>
      <c r="G81" s="3">
        <f t="shared" si="0"/>
        <v>9.7600000000000006E-2</v>
      </c>
      <c r="H81" s="3">
        <f t="shared" si="1"/>
        <v>0.74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8879.64</v>
      </c>
      <c r="D121" s="2">
        <f>'PR-RAS'!E125</f>
        <v>6552.51</v>
      </c>
      <c r="E121" s="2">
        <v>0</v>
      </c>
      <c r="F121" s="2">
        <v>0</v>
      </c>
      <c r="G121" s="3">
        <f t="shared" si="0"/>
        <v>2638.1592000000001</v>
      </c>
      <c r="H121" s="3">
        <f t="shared" si="1"/>
        <v>0.8500000000003638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7879.64</v>
      </c>
      <c r="D122" s="2">
        <f>'PR-RAS'!E126</f>
        <v>6552.51</v>
      </c>
      <c r="E122" s="2">
        <v>0</v>
      </c>
      <c r="F122" s="2">
        <v>0</v>
      </c>
      <c r="G122" s="3">
        <f t="shared" si="0"/>
        <v>2539.1438600000001</v>
      </c>
      <c r="H122" s="3">
        <f t="shared" si="1"/>
        <v>0.8499999999994543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7879.64</v>
      </c>
      <c r="D124" s="2">
        <f>'PR-RAS'!E128</f>
        <v>6552.51</v>
      </c>
      <c r="E124" s="2">
        <v>0</v>
      </c>
      <c r="F124" s="2">
        <v>0</v>
      </c>
      <c r="G124" s="3">
        <f t="shared" si="0"/>
        <v>2581.1131799999998</v>
      </c>
      <c r="H124" s="3">
        <f t="shared" si="1"/>
        <v>0.8499999999994543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216185.24</v>
      </c>
      <c r="D130" s="2">
        <f>'PR-RAS'!E134</f>
        <v>322169.27</v>
      </c>
      <c r="E130" s="2">
        <v>0</v>
      </c>
      <c r="F130" s="2">
        <v>0</v>
      </c>
      <c r="G130" s="3">
        <f t="shared" si="0"/>
        <v>111007.56762</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216185.24</v>
      </c>
      <c r="D131" s="2">
        <f>'PR-RAS'!E135</f>
        <v>322169.27</v>
      </c>
      <c r="E131" s="2">
        <v>0</v>
      </c>
      <c r="F131" s="2">
        <v>0</v>
      </c>
      <c r="G131" s="3">
        <f t="shared" si="0"/>
        <v>111868.0914</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216185.24</v>
      </c>
      <c r="D132" s="2">
        <f>'PR-RAS'!E136</f>
        <v>322169.27</v>
      </c>
      <c r="E132" s="2">
        <v>0</v>
      </c>
      <c r="F132" s="2">
        <v>0</v>
      </c>
      <c r="G132" s="3">
        <f t="shared" si="0"/>
        <v>112728.61518000001</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2186524.3299999996</v>
      </c>
      <c r="D148" s="2">
        <f>'PR-RAS'!E152</f>
        <v>2521414.7000000002</v>
      </c>
      <c r="E148" s="2">
        <v>0</v>
      </c>
      <c r="F148" s="2">
        <v>0</v>
      </c>
      <c r="G148" s="3">
        <f t="shared" si="0"/>
        <v>1062714.9983099999</v>
      </c>
      <c r="H148" s="3">
        <f t="shared" si="1"/>
        <v>0.62999999942258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1778002.38</v>
      </c>
      <c r="D149" s="2">
        <f>'PR-RAS'!E153</f>
        <v>2107337.37</v>
      </c>
      <c r="E149" s="2">
        <v>0</v>
      </c>
      <c r="F149" s="2">
        <v>0</v>
      </c>
      <c r="G149" s="3">
        <f t="shared" si="0"/>
        <v>886916.21375999996</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1461229.73</v>
      </c>
      <c r="D150" s="2">
        <f>'PR-RAS'!E154</f>
        <v>1752267.96</v>
      </c>
      <c r="E150" s="2">
        <v>0</v>
      </c>
      <c r="F150" s="2">
        <v>0</v>
      </c>
      <c r="G150" s="3">
        <f t="shared" si="0"/>
        <v>739899.08185000008</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1461229.73</v>
      </c>
      <c r="D151" s="2">
        <f>'PR-RAS'!E155</f>
        <v>1752267.96</v>
      </c>
      <c r="E151" s="2">
        <v>0</v>
      </c>
      <c r="F151" s="2">
        <v>0</v>
      </c>
      <c r="G151" s="3">
        <f t="shared" si="0"/>
        <v>744864.84750000003</v>
      </c>
      <c r="H151" s="3">
        <f t="shared" si="1"/>
        <v>0.31000000005587935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73461.48</v>
      </c>
      <c r="D155" s="2">
        <f>'PR-RAS'!E159</f>
        <v>66131.570000000007</v>
      </c>
      <c r="E155" s="2">
        <v>0</v>
      </c>
      <c r="F155" s="2">
        <v>0</v>
      </c>
      <c r="G155" s="3">
        <f t="shared" si="0"/>
        <v>31681.591479999999</v>
      </c>
      <c r="H155" s="3">
        <f t="shared" si="1"/>
        <v>0.90999999998894054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243311.17</v>
      </c>
      <c r="D156" s="2">
        <f>'PR-RAS'!E160</f>
        <v>288937.84000000003</v>
      </c>
      <c r="E156" s="2">
        <v>0</v>
      </c>
      <c r="F156" s="2">
        <v>0</v>
      </c>
      <c r="G156" s="3">
        <f t="shared" si="0"/>
        <v>127283.96175000002</v>
      </c>
      <c r="H156" s="3">
        <f t="shared" si="1"/>
        <v>0.32999999998719431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243311.17</v>
      </c>
      <c r="D158" s="2">
        <f>'PR-RAS'!E162</f>
        <v>288937.84000000003</v>
      </c>
      <c r="E158" s="2">
        <v>0</v>
      </c>
      <c r="F158" s="2">
        <v>0</v>
      </c>
      <c r="G158" s="3">
        <f t="shared" si="0"/>
        <v>128926.33545000001</v>
      </c>
      <c r="H158" s="3">
        <f t="shared" si="1"/>
        <v>0.32999999998719431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407485.69</v>
      </c>
      <c r="D160" s="2">
        <f>'PR-RAS'!E164</f>
        <v>413395.54</v>
      </c>
      <c r="E160" s="2">
        <v>0</v>
      </c>
      <c r="F160" s="2">
        <v>0</v>
      </c>
      <c r="G160" s="3">
        <f t="shared" si="0"/>
        <v>196250.00643000001</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127140.48000000001</v>
      </c>
      <c r="D161" s="2">
        <f>'PR-RAS'!E165</f>
        <v>108724.41</v>
      </c>
      <c r="E161" s="2">
        <v>0</v>
      </c>
      <c r="F161" s="2">
        <v>0</v>
      </c>
      <c r="G161" s="3">
        <f t="shared" si="0"/>
        <v>55134.288000000008</v>
      </c>
      <c r="H161" s="3">
        <f t="shared" si="1"/>
        <v>0.89000000001396984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68190.38</v>
      </c>
      <c r="D162" s="2">
        <f>'PR-RAS'!E166</f>
        <v>48555.06</v>
      </c>
      <c r="E162" s="2">
        <v>0</v>
      </c>
      <c r="F162" s="2">
        <v>0</v>
      </c>
      <c r="G162" s="3">
        <f t="shared" si="0"/>
        <v>26613.380499999999</v>
      </c>
      <c r="H162" s="3">
        <f t="shared" si="1"/>
        <v>0.44000000000232831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58860.1</v>
      </c>
      <c r="D163" s="2">
        <f>'PR-RAS'!E167</f>
        <v>60169.35</v>
      </c>
      <c r="E163" s="2">
        <v>0</v>
      </c>
      <c r="F163" s="2">
        <v>0</v>
      </c>
      <c r="G163" s="3">
        <f t="shared" si="0"/>
        <v>29030.205599999998</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v>
      </c>
      <c r="D164" s="2">
        <f>'PR-RAS'!E168</f>
        <v>0</v>
      </c>
      <c r="E164" s="2">
        <v>0</v>
      </c>
      <c r="F164" s="2">
        <v>0</v>
      </c>
      <c r="G164" s="3">
        <f t="shared" si="0"/>
        <v>14.67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203528.36</v>
      </c>
      <c r="D166" s="2">
        <f>'PR-RAS'!E170</f>
        <v>212949.67</v>
      </c>
      <c r="E166" s="2">
        <v>0</v>
      </c>
      <c r="F166" s="2">
        <v>0</v>
      </c>
      <c r="G166" s="3">
        <f t="shared" si="0"/>
        <v>103855.5705</v>
      </c>
      <c r="H166" s="3">
        <f t="shared" si="1"/>
        <v>0.68999999997322448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55745.73</v>
      </c>
      <c r="D167" s="2">
        <f>'PR-RAS'!E171</f>
        <v>61653.74</v>
      </c>
      <c r="E167" s="2">
        <v>0</v>
      </c>
      <c r="F167" s="2">
        <v>0</v>
      </c>
      <c r="G167" s="3">
        <f t="shared" si="0"/>
        <v>29722.832859999999</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87598.46</v>
      </c>
      <c r="D168" s="2">
        <f>'PR-RAS'!E172</f>
        <v>88199.92</v>
      </c>
      <c r="E168" s="2">
        <v>0</v>
      </c>
      <c r="F168" s="2">
        <v>0</v>
      </c>
      <c r="G168" s="3">
        <f t="shared" si="0"/>
        <v>44087.716099999998</v>
      </c>
      <c r="H168" s="3">
        <f t="shared" si="1"/>
        <v>0.54000000000814907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52436.49</v>
      </c>
      <c r="D169" s="2">
        <f>'PR-RAS'!E173</f>
        <v>56848.72</v>
      </c>
      <c r="E169" s="2">
        <v>0</v>
      </c>
      <c r="F169" s="2">
        <v>0</v>
      </c>
      <c r="G169" s="3">
        <f t="shared" si="0"/>
        <v>27910.500240000001</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7256.58</v>
      </c>
      <c r="D170" s="2">
        <f>'PR-RAS'!E174</f>
        <v>6247.29</v>
      </c>
      <c r="E170" s="2">
        <v>0</v>
      </c>
      <c r="F170" s="2">
        <v>0</v>
      </c>
      <c r="G170" s="3">
        <f t="shared" si="0"/>
        <v>3337.9460400000003</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491.1</v>
      </c>
      <c r="D173" s="2">
        <f>'PR-RAS'!E177</f>
        <v>0</v>
      </c>
      <c r="E173" s="2">
        <v>0</v>
      </c>
      <c r="F173" s="2">
        <v>0</v>
      </c>
      <c r="G173" s="3">
        <f t="shared" si="0"/>
        <v>84.469200000000001</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58919.4</v>
      </c>
      <c r="D174" s="2">
        <f>'PR-RAS'!E178</f>
        <v>74096.849999999991</v>
      </c>
      <c r="E174" s="2">
        <v>0</v>
      </c>
      <c r="F174" s="2">
        <v>0</v>
      </c>
      <c r="G174" s="3">
        <f t="shared" si="0"/>
        <v>35830.566299999991</v>
      </c>
      <c r="H174" s="3">
        <f t="shared" si="1"/>
        <v>0.55000000001018634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17708.740000000002</v>
      </c>
      <c r="D175" s="2">
        <f>'PR-RAS'!E179</f>
        <v>34858.6</v>
      </c>
      <c r="E175" s="2">
        <v>0</v>
      </c>
      <c r="F175" s="2">
        <v>0</v>
      </c>
      <c r="G175" s="3">
        <f t="shared" si="0"/>
        <v>15212.11356</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14515</v>
      </c>
      <c r="D176" s="2">
        <f>'PR-RAS'!E180</f>
        <v>16452.240000000002</v>
      </c>
      <c r="E176" s="2">
        <v>0</v>
      </c>
      <c r="F176" s="2">
        <v>0</v>
      </c>
      <c r="G176" s="3">
        <f t="shared" si="0"/>
        <v>8298.4089999999997</v>
      </c>
      <c r="H176" s="3">
        <f t="shared" si="1"/>
        <v>0.24000000000160071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9524.85</v>
      </c>
      <c r="D178" s="2">
        <f>'PR-RAS'!E182</f>
        <v>9863.69</v>
      </c>
      <c r="E178" s="2">
        <v>0</v>
      </c>
      <c r="F178" s="2">
        <v>0</v>
      </c>
      <c r="G178" s="3">
        <f t="shared" si="0"/>
        <v>5177.6447100000005</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5978.4</v>
      </c>
      <c r="D179" s="2">
        <f>'PR-RAS'!E183</f>
        <v>0</v>
      </c>
      <c r="E179" s="2">
        <v>0</v>
      </c>
      <c r="F179" s="2">
        <v>0</v>
      </c>
      <c r="G179" s="3">
        <f t="shared" si="0"/>
        <v>1064.1551999999999</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1276.3499999999999</v>
      </c>
      <c r="D180" s="2">
        <f>'PR-RAS'!E184</f>
        <v>1653.56</v>
      </c>
      <c r="E180" s="2">
        <v>0</v>
      </c>
      <c r="F180" s="2">
        <v>0</v>
      </c>
      <c r="G180" s="3">
        <f t="shared" si="0"/>
        <v>820.44112999999982</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1783.11</v>
      </c>
      <c r="D181" s="2">
        <f>'PR-RAS'!E185</f>
        <v>0</v>
      </c>
      <c r="E181" s="2">
        <v>0</v>
      </c>
      <c r="F181" s="2">
        <v>0</v>
      </c>
      <c r="G181" s="3">
        <f t="shared" si="0"/>
        <v>320.95979999999997</v>
      </c>
      <c r="H181" s="3">
        <f t="shared" si="1"/>
        <v>0.10999999999989996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4165.13</v>
      </c>
      <c r="D182" s="2">
        <f>'PR-RAS'!E186</f>
        <v>7109.59</v>
      </c>
      <c r="E182" s="2">
        <v>0</v>
      </c>
      <c r="F182" s="2">
        <v>0</v>
      </c>
      <c r="G182" s="3">
        <f t="shared" si="0"/>
        <v>3327.5601100000003</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3967.82</v>
      </c>
      <c r="D183" s="2">
        <f>'PR-RAS'!E187</f>
        <v>4159.17</v>
      </c>
      <c r="E183" s="2">
        <v>0</v>
      </c>
      <c r="F183" s="2">
        <v>0</v>
      </c>
      <c r="G183" s="3">
        <f t="shared" si="0"/>
        <v>2236.0811199999998</v>
      </c>
      <c r="H183" s="3">
        <f t="shared" si="1"/>
        <v>0.34999999999990905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17897.45</v>
      </c>
      <c r="D190" s="2">
        <f>'PR-RAS'!E194</f>
        <v>17624.61</v>
      </c>
      <c r="E190" s="2">
        <v>0</v>
      </c>
      <c r="F190" s="2">
        <v>0</v>
      </c>
      <c r="G190" s="3">
        <f t="shared" si="0"/>
        <v>10044.72063</v>
      </c>
      <c r="H190" s="3">
        <f t="shared" si="1"/>
        <v>0.84000000000014552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3434.21</v>
      </c>
      <c r="D192" s="2">
        <f>'PR-RAS'!E196</f>
        <v>3605.35</v>
      </c>
      <c r="E192" s="2">
        <v>0</v>
      </c>
      <c r="F192" s="2">
        <v>0</v>
      </c>
      <c r="G192" s="3">
        <f t="shared" si="0"/>
        <v>2033.1778099999999</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1355.25</v>
      </c>
      <c r="D193" s="2">
        <f>'PR-RAS'!E197</f>
        <v>0</v>
      </c>
      <c r="E193" s="2">
        <v>0</v>
      </c>
      <c r="F193" s="2">
        <v>0</v>
      </c>
      <c r="G193" s="3">
        <f t="shared" si="0"/>
        <v>260.20800000000003</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238.09</v>
      </c>
      <c r="D194" s="2">
        <f>'PR-RAS'!E198</f>
        <v>295</v>
      </c>
      <c r="E194" s="2">
        <v>0</v>
      </c>
      <c r="F194" s="2">
        <v>0</v>
      </c>
      <c r="G194" s="3">
        <f t="shared" si="0"/>
        <v>159.82137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3503.13</v>
      </c>
      <c r="D195" s="2">
        <f>'PR-RAS'!E199</f>
        <v>4200.3</v>
      </c>
      <c r="E195" s="2">
        <v>0</v>
      </c>
      <c r="F195" s="2">
        <v>0</v>
      </c>
      <c r="G195" s="3">
        <f t="shared" si="0"/>
        <v>2309.3236200000001</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9366.77</v>
      </c>
      <c r="D197" s="2">
        <f>'PR-RAS'!E201</f>
        <v>9523.9599999999991</v>
      </c>
      <c r="E197" s="2">
        <v>0</v>
      </c>
      <c r="F197" s="2">
        <v>0</v>
      </c>
      <c r="G197" s="3">
        <f t="shared" si="0"/>
        <v>5569.2792399999998</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1036.26</v>
      </c>
      <c r="D198" s="2">
        <f>'PR-RAS'!E202</f>
        <v>681.79</v>
      </c>
      <c r="E198" s="2">
        <v>0</v>
      </c>
      <c r="F198" s="2">
        <v>0</v>
      </c>
      <c r="G198" s="3">
        <f t="shared" si="0"/>
        <v>472.76848000000007</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1036.26</v>
      </c>
      <c r="D212" s="2">
        <f>'PR-RAS'!E216</f>
        <v>681.79</v>
      </c>
      <c r="E212" s="2">
        <v>0</v>
      </c>
      <c r="F212" s="2">
        <v>0</v>
      </c>
      <c r="G212" s="3">
        <f t="shared" si="0"/>
        <v>506.36624</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1036.26</v>
      </c>
      <c r="D213" s="2">
        <f>'PR-RAS'!E217</f>
        <v>681.79</v>
      </c>
      <c r="E213" s="2">
        <v>0</v>
      </c>
      <c r="F213" s="2">
        <v>0</v>
      </c>
      <c r="G213" s="3">
        <f t="shared" si="0"/>
        <v>508.76607999999999</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2186524.3299999996</v>
      </c>
      <c r="D295" s="2">
        <f>'PR-RAS'!E299</f>
        <v>2521414.7000000002</v>
      </c>
      <c r="E295" s="2">
        <v>0</v>
      </c>
      <c r="F295" s="2">
        <v>0</v>
      </c>
      <c r="G295" s="3">
        <f t="shared" si="12"/>
        <v>2125429.9966199999</v>
      </c>
      <c r="H295" s="3">
        <f t="shared" si="13"/>
        <v>0.62999999942258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65227.680000000168</v>
      </c>
      <c r="D296" s="2">
        <f>'PR-RAS'!E300</f>
        <v>0</v>
      </c>
      <c r="E296" s="2">
        <v>0</v>
      </c>
      <c r="F296" s="2">
        <v>0</v>
      </c>
      <c r="G296" s="3">
        <f t="shared" si="12"/>
        <v>19242.165600000048</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77373.480000000447</v>
      </c>
      <c r="E297" s="2">
        <v>0</v>
      </c>
      <c r="F297" s="2">
        <v>0</v>
      </c>
      <c r="G297" s="3">
        <f t="shared" si="12"/>
        <v>45805.100160000264</v>
      </c>
      <c r="H297" s="3">
        <f t="shared" si="13"/>
        <v>0.48000000044703484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116164.01</v>
      </c>
      <c r="D298" s="2">
        <f>'PR-RAS'!E302</f>
        <v>85215.32</v>
      </c>
      <c r="E298" s="2">
        <v>0</v>
      </c>
      <c r="F298" s="2">
        <v>0</v>
      </c>
      <c r="G298" s="3">
        <f t="shared" si="12"/>
        <v>85118.611050000007</v>
      </c>
      <c r="H298" s="3">
        <f t="shared" si="13"/>
        <v>0.33000000000174623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96176.37</v>
      </c>
      <c r="D355" s="2">
        <f>'PR-RAS'!E360</f>
        <v>116087.59</v>
      </c>
      <c r="E355" s="2">
        <v>0</v>
      </c>
      <c r="F355" s="2">
        <v>0</v>
      </c>
      <c r="G355" s="3">
        <f t="shared" si="12"/>
        <v>116236.44869999999</v>
      </c>
      <c r="H355" s="3">
        <f t="shared" si="13"/>
        <v>0.77999999999883585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79926.37</v>
      </c>
      <c r="D368" s="2">
        <f>'PR-RAS'!E373</f>
        <v>73400.09</v>
      </c>
      <c r="E368" s="2">
        <v>0</v>
      </c>
      <c r="F368" s="2">
        <v>0</v>
      </c>
      <c r="G368" s="3">
        <f t="shared" si="12"/>
        <v>83208.643849999993</v>
      </c>
      <c r="H368" s="3">
        <f t="shared" si="13"/>
        <v>0.45999999999185093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22295.03</v>
      </c>
      <c r="D369" s="2">
        <f>'PR-RAS'!E374</f>
        <v>26436</v>
      </c>
      <c r="E369" s="2">
        <v>0</v>
      </c>
      <c r="F369" s="2">
        <v>0</v>
      </c>
      <c r="G369" s="3">
        <f t="shared" si="12"/>
        <v>27661.46704</v>
      </c>
      <c r="H369" s="3">
        <f t="shared" si="13"/>
        <v>2.9999999998835847E-2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22295.03</v>
      </c>
      <c r="D371" s="2">
        <f>'PR-RAS'!E376</f>
        <v>26436</v>
      </c>
      <c r="E371" s="2">
        <v>0</v>
      </c>
      <c r="F371" s="2">
        <v>0</v>
      </c>
      <c r="G371" s="3">
        <f t="shared" si="12"/>
        <v>27811.801100000001</v>
      </c>
      <c r="H371" s="3">
        <f t="shared" si="13"/>
        <v>2.9999999998835847E-2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8261.23</v>
      </c>
      <c r="D374" s="2">
        <f>'PR-RAS'!E379</f>
        <v>12632.57</v>
      </c>
      <c r="E374" s="2">
        <v>0</v>
      </c>
      <c r="F374" s="2">
        <v>0</v>
      </c>
      <c r="G374" s="3">
        <f t="shared" si="12"/>
        <v>12505.336009999999</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1050</v>
      </c>
      <c r="D375" s="2">
        <f>'PR-RAS'!E380</f>
        <v>9332.19</v>
      </c>
      <c r="E375" s="2">
        <v>0</v>
      </c>
      <c r="F375" s="2">
        <v>0</v>
      </c>
      <c r="G375" s="3">
        <f t="shared" si="12"/>
        <v>7373.1781200000005</v>
      </c>
      <c r="H375" s="3">
        <f t="shared" si="13"/>
        <v>0.19000000000050932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6198.23</v>
      </c>
      <c r="D377" s="2">
        <f>'PR-RAS'!E382</f>
        <v>3300.38</v>
      </c>
      <c r="E377" s="2">
        <v>0</v>
      </c>
      <c r="F377" s="2">
        <v>0</v>
      </c>
      <c r="G377" s="3">
        <f t="shared" si="12"/>
        <v>4812.4202400000004</v>
      </c>
      <c r="H377" s="3">
        <f t="shared" si="13"/>
        <v>0.60999999999967258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1013</v>
      </c>
      <c r="D380" s="2">
        <f>'PR-RAS'!E385</f>
        <v>0</v>
      </c>
      <c r="E380" s="2">
        <v>0</v>
      </c>
      <c r="F380" s="2">
        <v>0</v>
      </c>
      <c r="G380" s="3">
        <f t="shared" si="12"/>
        <v>383.92700000000002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49370.11</v>
      </c>
      <c r="D388" s="2">
        <f>'PR-RAS'!E393</f>
        <v>29590.89</v>
      </c>
      <c r="E388" s="2">
        <v>0</v>
      </c>
      <c r="F388" s="2">
        <v>0</v>
      </c>
      <c r="G388" s="3">
        <f t="shared" si="12"/>
        <v>42009.581429999998</v>
      </c>
      <c r="H388" s="3">
        <f t="shared" si="13"/>
        <v>0.22000000000116415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49370.11</v>
      </c>
      <c r="D389" s="2">
        <f>'PR-RAS'!E394</f>
        <v>29590.89</v>
      </c>
      <c r="E389" s="2">
        <v>0</v>
      </c>
      <c r="F389" s="2">
        <v>0</v>
      </c>
      <c r="G389" s="3">
        <f t="shared" si="12"/>
        <v>42118.133320000001</v>
      </c>
      <c r="H389" s="3">
        <f t="shared" si="13"/>
        <v>0.22000000000116415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4740.63</v>
      </c>
      <c r="E396" s="2">
        <v>0</v>
      </c>
      <c r="F396" s="2">
        <v>0</v>
      </c>
      <c r="G396" s="3">
        <f t="shared" si="12"/>
        <v>3745.0977000000003</v>
      </c>
      <c r="H396" s="3">
        <f t="shared" si="13"/>
        <v>0.36999999999989086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4740.63</v>
      </c>
      <c r="E398" s="2">
        <v>0</v>
      </c>
      <c r="F398" s="2">
        <v>0</v>
      </c>
      <c r="G398" s="3">
        <f t="shared" si="12"/>
        <v>3764.0602200000003</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16250</v>
      </c>
      <c r="D407" s="2">
        <f>'PR-RAS'!E412</f>
        <v>42687.5</v>
      </c>
      <c r="E407" s="2">
        <v>0</v>
      </c>
      <c r="F407" s="2">
        <v>0</v>
      </c>
      <c r="G407" s="3">
        <f t="shared" si="12"/>
        <v>41259.75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16250</v>
      </c>
      <c r="D408" s="2">
        <f>'PR-RAS'!E413</f>
        <v>42687.5</v>
      </c>
      <c r="E408" s="2">
        <v>0</v>
      </c>
      <c r="F408" s="2">
        <v>0</v>
      </c>
      <c r="G408" s="3">
        <f t="shared" si="12"/>
        <v>41361.375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96176.37</v>
      </c>
      <c r="D413" s="2">
        <f>'PR-RAS'!E418</f>
        <v>116087.59</v>
      </c>
      <c r="E413" s="2">
        <v>0</v>
      </c>
      <c r="F413" s="2">
        <v>0</v>
      </c>
      <c r="G413" s="3">
        <f t="shared" si="12"/>
        <v>135280.83859999999</v>
      </c>
      <c r="H413" s="3">
        <f t="shared" si="13"/>
        <v>0.77999999999883585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2251752.0099999998</v>
      </c>
      <c r="D417" s="2">
        <f>'PR-RAS'!E422</f>
        <v>2444041.2199999997</v>
      </c>
      <c r="E417" s="2">
        <v>0</v>
      </c>
      <c r="F417" s="2">
        <v>0</v>
      </c>
      <c r="G417" s="3">
        <f t="shared" si="12"/>
        <v>2970171.1311999997</v>
      </c>
      <c r="H417" s="3">
        <f t="shared" si="13"/>
        <v>0.22999999951571226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2282700.6999999997</v>
      </c>
      <c r="D418" s="2">
        <f>'PR-RAS'!E423</f>
        <v>2637502.29</v>
      </c>
      <c r="E418" s="2">
        <v>0</v>
      </c>
      <c r="F418" s="2">
        <v>0</v>
      </c>
      <c r="G418" s="3">
        <f t="shared" si="12"/>
        <v>3151563.1017599995</v>
      </c>
      <c r="H418" s="3">
        <f t="shared" si="13"/>
        <v>0.59000000031664968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30948.689999999944</v>
      </c>
      <c r="D420" s="2">
        <f>'PR-RAS'!E425</f>
        <v>193461.0700000003</v>
      </c>
      <c r="E420" s="2">
        <v>0</v>
      </c>
      <c r="F420" s="2">
        <v>0</v>
      </c>
      <c r="G420" s="3">
        <f t="shared" si="12"/>
        <v>175087.87777000022</v>
      </c>
      <c r="H420" s="3">
        <f t="shared" si="13"/>
        <v>0.38000000035390258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116164.01</v>
      </c>
      <c r="D421" s="2">
        <f>'PR-RAS'!E426</f>
        <v>85215.32</v>
      </c>
      <c r="E421" s="2">
        <v>0</v>
      </c>
      <c r="F421" s="2">
        <v>0</v>
      </c>
      <c r="G421" s="3">
        <f t="shared" si="12"/>
        <v>120369.75300000001</v>
      </c>
      <c r="H421" s="3">
        <f t="shared" si="13"/>
        <v>0.33000000000174623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2251752.0099999998</v>
      </c>
      <c r="D637" s="2">
        <f>'PR-RAS'!E643</f>
        <v>2444041.2199999997</v>
      </c>
      <c r="E637" s="2">
        <v>0</v>
      </c>
      <c r="F637" s="2">
        <v>0</v>
      </c>
      <c r="G637" s="3">
        <f t="shared" si="14"/>
        <v>4540934.7101999996</v>
      </c>
      <c r="H637" s="3">
        <f t="shared" si="15"/>
        <v>0.22999999951571226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2282700.6999999997</v>
      </c>
      <c r="D638" s="2">
        <f>'PR-RAS'!E644</f>
        <v>2637502.29</v>
      </c>
      <c r="E638" s="2">
        <v>0</v>
      </c>
      <c r="F638" s="2">
        <v>0</v>
      </c>
      <c r="G638" s="3">
        <f t="shared" si="14"/>
        <v>4814258.2633599993</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30948.689999999944</v>
      </c>
      <c r="D640" s="2">
        <f>'PR-RAS'!E646</f>
        <v>193461.0700000003</v>
      </c>
      <c r="E640" s="2">
        <v>0</v>
      </c>
      <c r="F640" s="2">
        <v>0</v>
      </c>
      <c r="G640" s="3">
        <f t="shared" si="14"/>
        <v>267019.46037000034</v>
      </c>
      <c r="H640" s="3">
        <f t="shared" si="15"/>
        <v>0.38000000035390258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116164.01</v>
      </c>
      <c r="D641" s="2">
        <f>'PR-RAS'!E647</f>
        <v>85215.32</v>
      </c>
      <c r="E641" s="2">
        <v>0</v>
      </c>
      <c r="F641" s="2">
        <v>0</v>
      </c>
      <c r="G641" s="3">
        <f t="shared" si="14"/>
        <v>183420.57600000003</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85215.320000000051</v>
      </c>
      <c r="D643" s="2">
        <f>'PR-RAS'!E649</f>
        <v>0</v>
      </c>
      <c r="E643" s="2">
        <v>0</v>
      </c>
      <c r="F643" s="2">
        <v>0</v>
      </c>
      <c r="G643" s="3">
        <f t="shared" si="14"/>
        <v>54708.235440000033</v>
      </c>
      <c r="H643" s="3">
        <f t="shared" si="15"/>
        <v>0.32000000005064066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108245.75000000029</v>
      </c>
      <c r="E644" s="2">
        <v>0</v>
      </c>
      <c r="F644" s="2">
        <v>0</v>
      </c>
      <c r="G644" s="3">
        <f t="shared" si="14"/>
        <v>139204.03450000039</v>
      </c>
      <c r="H644" s="3">
        <f t="shared" si="15"/>
        <v>0.2499999997089617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116164.01</v>
      </c>
      <c r="D646" s="2">
        <f>'PR-RAS'!E653</f>
        <v>85215.32</v>
      </c>
      <c r="E646" s="2">
        <v>0</v>
      </c>
      <c r="F646" s="2">
        <v>0</v>
      </c>
      <c r="G646" s="3">
        <f t="shared" si="14"/>
        <v>184853.54925000001</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473875.8</v>
      </c>
      <c r="D647" s="2">
        <f>'PR-RAS'!E654</f>
        <v>2174141.21</v>
      </c>
      <c r="E647" s="2">
        <v>0</v>
      </c>
      <c r="F647" s="2">
        <v>0</v>
      </c>
      <c r="G647" s="3">
        <f t="shared" si="14"/>
        <v>3115114.2101199999</v>
      </c>
      <c r="H647" s="3">
        <f t="shared" si="15"/>
        <v>0.40999999997438863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504824.49</v>
      </c>
      <c r="D648" s="2">
        <f>'PR-RAS'!E655</f>
        <v>2259356.5299999998</v>
      </c>
      <c r="E648" s="2">
        <v>0</v>
      </c>
      <c r="F648" s="2">
        <v>0</v>
      </c>
      <c r="G648" s="3">
        <f t="shared" si="14"/>
        <v>3250228.7948500002</v>
      </c>
      <c r="H648" s="3">
        <f t="shared" si="15"/>
        <v>0.96000000019557774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85215.319999999949</v>
      </c>
      <c r="D649" s="2">
        <f>'PR-RAS'!E656</f>
        <v>0</v>
      </c>
      <c r="E649" s="2">
        <v>0</v>
      </c>
      <c r="F649" s="2">
        <v>0</v>
      </c>
      <c r="G649" s="3">
        <f t="shared" si="14"/>
        <v>55219.527359999971</v>
      </c>
      <c r="H649" s="3">
        <f t="shared" si="15"/>
        <v>0.31999999994877726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44443.3</v>
      </c>
      <c r="D664" s="2">
        <f>'PR-RAS'!E671</f>
        <v>38532.080000000002</v>
      </c>
      <c r="E664" s="2">
        <v>0</v>
      </c>
      <c r="F664" s="2">
        <v>0</v>
      </c>
      <c r="G664" s="3">
        <f t="shared" si="14"/>
        <v>80559.445980000004</v>
      </c>
      <c r="H664" s="3">
        <f t="shared" si="15"/>
        <v>0.38000000000465661</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3600.75</v>
      </c>
      <c r="D670" s="2">
        <f>'PR-RAS'!E677</f>
        <v>0</v>
      </c>
      <c r="E670" s="2">
        <v>0</v>
      </c>
      <c r="F670" s="2">
        <v>0</v>
      </c>
      <c r="G670" s="3">
        <f t="shared" si="14"/>
        <v>2408.90175</v>
      </c>
      <c r="H670" s="3">
        <f t="shared" si="15"/>
        <v>0.25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1907.9</v>
      </c>
      <c r="E672" s="2">
        <v>0</v>
      </c>
      <c r="F672" s="2">
        <v>0</v>
      </c>
      <c r="G672" s="3">
        <f t="shared" si="14"/>
        <v>2560.4018000000001</v>
      </c>
      <c r="H672" s="3">
        <f t="shared" si="15"/>
        <v>9.9999999999909051E-2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1916878.15</v>
      </c>
      <c r="D676" s="2">
        <f>'PR-RAS'!E683</f>
        <v>1924255.6</v>
      </c>
      <c r="E676" s="2">
        <v>0</v>
      </c>
      <c r="F676" s="2">
        <v>0</v>
      </c>
      <c r="G676" s="3">
        <f t="shared" si="14"/>
        <v>3891637.8112499998</v>
      </c>
      <c r="H676" s="3">
        <f t="shared" si="15"/>
        <v>0.54999999981373549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106295.14</v>
      </c>
      <c r="E677" s="2">
        <v>0</v>
      </c>
      <c r="F677" s="2">
        <v>0</v>
      </c>
      <c r="G677" s="3">
        <f t="shared" si="14"/>
        <v>143711.02928000002</v>
      </c>
      <c r="H677" s="3">
        <f t="shared" si="15"/>
        <v>0.13999999999941792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548.30999999999995</v>
      </c>
      <c r="E725" s="2">
        <v>0</v>
      </c>
      <c r="F725" s="2">
        <v>0</v>
      </c>
      <c r="G725" s="3">
        <f t="shared" si="14"/>
        <v>793.95287999999994</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4801.58</v>
      </c>
      <c r="E726" s="2">
        <v>0</v>
      </c>
      <c r="F726" s="2">
        <v>0</v>
      </c>
      <c r="G726" s="3">
        <f t="shared" si="14"/>
        <v>8562.5110000000004</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58860.1</v>
      </c>
      <c r="D727" s="2">
        <f>'PR-RAS'!E734</f>
        <v>60169.35</v>
      </c>
      <c r="E727" s="2">
        <v>0</v>
      </c>
      <c r="F727" s="2">
        <v>0</v>
      </c>
      <c r="G727" s="3">
        <f t="shared" si="14"/>
        <v>130098.32879999999</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1276.3499999999999</v>
      </c>
      <c r="D729" s="2">
        <f>'PR-RAS'!E736</f>
        <v>909.5</v>
      </c>
      <c r="E729" s="2">
        <v>0</v>
      </c>
      <c r="F729" s="2">
        <v>0</v>
      </c>
      <c r="G729" s="3">
        <f t="shared" si="14"/>
        <v>2253.4148</v>
      </c>
      <c r="H729" s="3">
        <f t="shared" si="15"/>
        <v>0.84999999999990905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1019.1</v>
      </c>
      <c r="D731" s="2">
        <f>'PR-RAS'!E738</f>
        <v>0</v>
      </c>
      <c r="E731" s="2">
        <v>0</v>
      </c>
      <c r="F731" s="2">
        <v>0</v>
      </c>
      <c r="G731" s="3">
        <f t="shared" si="14"/>
        <v>743.94299999999998</v>
      </c>
      <c r="H731" s="3">
        <f t="shared" si="15"/>
        <v>0.10000000000002274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2147.5700000000002</v>
      </c>
      <c r="E735" s="2">
        <v>0</v>
      </c>
      <c r="F735" s="2">
        <v>0</v>
      </c>
      <c r="G735" s="3">
        <f t="shared" si="14"/>
        <v>3152.63276</v>
      </c>
      <c r="H735" s="3">
        <f t="shared" si="15"/>
        <v>0.42999999999983629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2696491.27</v>
      </c>
      <c r="D1011" s="7">
        <f>BILANCA!E6</f>
        <v>2663033.1200000006</v>
      </c>
      <c r="E1011" s="7">
        <v>0</v>
      </c>
      <c r="F1011" s="7">
        <v>0</v>
      </c>
      <c r="G1011" s="8">
        <f t="shared" ref="G1011:G1306" si="38">B1011/1000*C1011+B1011/500*D1011</f>
        <v>8022.5575100000005</v>
      </c>
      <c r="H1011" s="8">
        <f t="shared" si="35"/>
        <v>0.39000000059604645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2608864.9500000002</v>
      </c>
      <c r="D1012" s="2">
        <f>BILANCA!E7</f>
        <v>2577659.2500000005</v>
      </c>
      <c r="E1012" s="2">
        <v>0</v>
      </c>
      <c r="F1012" s="2">
        <v>0</v>
      </c>
      <c r="G1012" s="3">
        <f t="shared" si="38"/>
        <v>15528.366900000003</v>
      </c>
      <c r="H1012" s="3">
        <f t="shared" si="35"/>
        <v>0.30000000027939677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2360.1600000000008</v>
      </c>
      <c r="D1013" s="2">
        <f>BILANCA!E8</f>
        <v>2242.1499999999996</v>
      </c>
      <c r="E1013" s="2">
        <v>0</v>
      </c>
      <c r="F1013" s="2">
        <v>0</v>
      </c>
      <c r="G1013" s="3">
        <f t="shared" si="38"/>
        <v>20.533380000000001</v>
      </c>
      <c r="H1013" s="3">
        <f t="shared" si="35"/>
        <v>0.31000000000040018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2360.16</v>
      </c>
      <c r="E1014" s="2">
        <v>0</v>
      </c>
      <c r="F1014" s="2">
        <v>0</v>
      </c>
      <c r="G1014" s="3">
        <f t="shared" si="38"/>
        <v>18.88128</v>
      </c>
      <c r="H1014" s="3">
        <f t="shared" si="35"/>
        <v>0.15999999999985448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7502.56</v>
      </c>
      <c r="D1015" s="2">
        <f>BILANCA!E10</f>
        <v>0</v>
      </c>
      <c r="E1015" s="2">
        <v>0</v>
      </c>
      <c r="F1015" s="2">
        <v>0</v>
      </c>
      <c r="G1015" s="3">
        <f t="shared" si="38"/>
        <v>37.512800000000006</v>
      </c>
      <c r="H1015" s="3">
        <f t="shared" si="35"/>
        <v>0.43999999999959982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5142.3999999999996</v>
      </c>
      <c r="D1016" s="2">
        <f>BILANCA!E11</f>
        <v>118.01</v>
      </c>
      <c r="E1016" s="2">
        <v>0</v>
      </c>
      <c r="F1016" s="2">
        <v>0</v>
      </c>
      <c r="G1016" s="3">
        <f t="shared" si="38"/>
        <v>32.270519999999998</v>
      </c>
      <c r="H1016" s="3">
        <f t="shared" si="35"/>
        <v>0.40999999999964132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2566960.25</v>
      </c>
      <c r="D1017" s="2">
        <f>BILANCA!E12</f>
        <v>2493185.0600000005</v>
      </c>
      <c r="E1017" s="2">
        <v>0</v>
      </c>
      <c r="F1017" s="2">
        <v>0</v>
      </c>
      <c r="G1017" s="3">
        <f t="shared" si="38"/>
        <v>52873.312590000001</v>
      </c>
      <c r="H1017" s="3">
        <f t="shared" si="35"/>
        <v>0.31000000052154064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2441227.2000000002</v>
      </c>
      <c r="D1018" s="2">
        <f>BILANCA!E13</f>
        <v>2345103.16</v>
      </c>
      <c r="E1018" s="2">
        <v>0</v>
      </c>
      <c r="F1018" s="2">
        <v>0</v>
      </c>
      <c r="G1018" s="3">
        <f t="shared" si="38"/>
        <v>57051.468160000004</v>
      </c>
      <c r="H1018" s="3">
        <f t="shared" si="35"/>
        <v>0.36000000033527613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2467663.2000000002</v>
      </c>
      <c r="E1020" s="2">
        <v>0</v>
      </c>
      <c r="F1020" s="2">
        <v>0</v>
      </c>
      <c r="G1020" s="3">
        <f t="shared" si="38"/>
        <v>49353.264000000003</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2621578.1800000002</v>
      </c>
      <c r="D1022" s="2">
        <f>BILANCA!E17</f>
        <v>0</v>
      </c>
      <c r="E1022" s="2">
        <v>0</v>
      </c>
      <c r="F1022" s="2">
        <v>0</v>
      </c>
      <c r="G1022" s="3">
        <f t="shared" si="38"/>
        <v>31458.938160000002</v>
      </c>
      <c r="H1022" s="3">
        <f t="shared" si="35"/>
        <v>0.18000000016763806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180350.98</v>
      </c>
      <c r="D1023" s="2">
        <f>BILANCA!E18</f>
        <v>122560.04</v>
      </c>
      <c r="E1023" s="2">
        <v>0</v>
      </c>
      <c r="F1023" s="2">
        <v>0</v>
      </c>
      <c r="G1023" s="3">
        <f t="shared" si="38"/>
        <v>5531.1237799999999</v>
      </c>
      <c r="H1023" s="3">
        <f t="shared" si="35"/>
        <v>5.9999999983119778E-2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122810.48999999996</v>
      </c>
      <c r="D1024" s="2">
        <f>BILANCA!E19</f>
        <v>114750.29</v>
      </c>
      <c r="E1024" s="2">
        <v>0</v>
      </c>
      <c r="F1024" s="2">
        <v>0</v>
      </c>
      <c r="G1024" s="3">
        <f t="shared" si="38"/>
        <v>4932.3549799999992</v>
      </c>
      <c r="H1024" s="3">
        <f t="shared" si="35"/>
        <v>0.7799999999551801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120282.93</v>
      </c>
      <c r="D1025" s="2">
        <f>BILANCA!E20</f>
        <v>85412.18</v>
      </c>
      <c r="E1025" s="2">
        <v>0</v>
      </c>
      <c r="F1025" s="2">
        <v>0</v>
      </c>
      <c r="G1025" s="3">
        <f t="shared" si="38"/>
        <v>4366.6093499999997</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21701.96</v>
      </c>
      <c r="D1027" s="2">
        <f>BILANCA!E22</f>
        <v>19968.71</v>
      </c>
      <c r="E1027" s="2">
        <v>0</v>
      </c>
      <c r="F1027" s="2">
        <v>0</v>
      </c>
      <c r="G1027" s="3">
        <f t="shared" si="38"/>
        <v>1047.8694600000001</v>
      </c>
      <c r="H1027" s="3">
        <f t="shared" si="35"/>
        <v>0.33000000000174623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5521.86</v>
      </c>
      <c r="D1029" s="2">
        <f>BILANCA!E24</f>
        <v>4275.3100000000004</v>
      </c>
      <c r="E1029" s="2">
        <v>0</v>
      </c>
      <c r="F1029" s="2">
        <v>0</v>
      </c>
      <c r="G1029" s="3">
        <f t="shared" si="38"/>
        <v>267.37711999999999</v>
      </c>
      <c r="H1029" s="3">
        <f t="shared" si="35"/>
        <v>0.4500000000007276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33214.58</v>
      </c>
      <c r="D1030" s="2">
        <f>BILANCA!E25</f>
        <v>25786.86</v>
      </c>
      <c r="E1030" s="2">
        <v>0</v>
      </c>
      <c r="F1030" s="2">
        <v>0</v>
      </c>
      <c r="G1030" s="3">
        <f t="shared" si="38"/>
        <v>1695.7660000000001</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57910.84</v>
      </c>
      <c r="D1033" s="2">
        <f>BILANCA!E28</f>
        <v>20692.77</v>
      </c>
      <c r="E1033" s="2">
        <v>0</v>
      </c>
      <c r="F1033" s="2">
        <v>0</v>
      </c>
      <c r="G1033" s="3">
        <f t="shared" si="38"/>
        <v>2283.8167400000002</v>
      </c>
      <c r="H1033" s="3">
        <f t="shared" si="35"/>
        <v>0.3900000000030559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2922.5599999999977</v>
      </c>
      <c r="D1040" s="2">
        <f>BILANCA!E35</f>
        <v>29524.7</v>
      </c>
      <c r="E1040" s="2">
        <v>0</v>
      </c>
      <c r="F1040" s="2">
        <v>0</v>
      </c>
      <c r="G1040" s="3">
        <f t="shared" si="38"/>
        <v>1859.1587999999999</v>
      </c>
      <c r="H1040" s="3">
        <f t="shared" si="35"/>
        <v>0.74000000000160071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52530.28</v>
      </c>
      <c r="D1041" s="2">
        <f>BILANCA!E36</f>
        <v>32513.45</v>
      </c>
      <c r="E1041" s="2">
        <v>0</v>
      </c>
      <c r="F1041" s="2">
        <v>0</v>
      </c>
      <c r="G1041" s="3">
        <f t="shared" si="38"/>
        <v>3644.2725799999998</v>
      </c>
      <c r="H1041" s="3">
        <f t="shared" si="35"/>
        <v>0.72999999999956344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49607.72</v>
      </c>
      <c r="D1045" s="2">
        <f>BILANCA!E40</f>
        <v>2988.75</v>
      </c>
      <c r="E1045" s="2">
        <v>0</v>
      </c>
      <c r="F1045" s="2">
        <v>0</v>
      </c>
      <c r="G1045" s="3">
        <f t="shared" si="38"/>
        <v>1945.4827000000002</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3806.91</v>
      </c>
      <c r="E1050" s="2">
        <v>0</v>
      </c>
      <c r="F1050" s="2">
        <v>0</v>
      </c>
      <c r="G1050" s="3">
        <f t="shared" si="38"/>
        <v>304.55279999999999</v>
      </c>
      <c r="H1050" s="3">
        <f t="shared" si="35"/>
        <v>9.0000000000145519E-2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4740.63</v>
      </c>
      <c r="E1052" s="2">
        <v>0</v>
      </c>
      <c r="F1052" s="2">
        <v>0</v>
      </c>
      <c r="G1052" s="3">
        <f t="shared" si="38"/>
        <v>398.21292000000005</v>
      </c>
      <c r="H1052" s="3">
        <f t="shared" si="35"/>
        <v>0.36999999999989086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933.72</v>
      </c>
      <c r="E1055" s="2">
        <v>0</v>
      </c>
      <c r="F1055" s="2">
        <v>0</v>
      </c>
      <c r="G1055" s="3">
        <f t="shared" si="38"/>
        <v>84.034800000000004</v>
      </c>
      <c r="H1055" s="3">
        <f t="shared" si="35"/>
        <v>0.27999999999997272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39544.54</v>
      </c>
      <c r="D1061" s="2">
        <f>BILANCA!E56</f>
        <v>82232.039999999994</v>
      </c>
      <c r="E1061" s="2">
        <v>0</v>
      </c>
      <c r="F1061" s="2">
        <v>0</v>
      </c>
      <c r="G1061" s="3">
        <f t="shared" si="38"/>
        <v>10404.439619999999</v>
      </c>
      <c r="H1061" s="3">
        <f t="shared" si="35"/>
        <v>0.49999999999272404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39544.54</v>
      </c>
      <c r="D1062" s="2">
        <f>BILANCA!E57</f>
        <v>82232.039999999994</v>
      </c>
      <c r="E1062" s="2">
        <v>0</v>
      </c>
      <c r="F1062" s="2">
        <v>0</v>
      </c>
      <c r="G1062" s="3">
        <f t="shared" si="38"/>
        <v>10608.44824</v>
      </c>
      <c r="H1062" s="3">
        <f t="shared" si="35"/>
        <v>0.49999999999272404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87626.32</v>
      </c>
      <c r="D1074" s="2">
        <f>BILANCA!E69</f>
        <v>85373.87</v>
      </c>
      <c r="E1074" s="2">
        <v>0</v>
      </c>
      <c r="F1074" s="2">
        <v>0</v>
      </c>
      <c r="G1074" s="3">
        <f t="shared" si="38"/>
        <v>16535.939839999999</v>
      </c>
      <c r="H1074" s="3">
        <f t="shared" si="35"/>
        <v>0.45000000001164153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85215.32</v>
      </c>
      <c r="D1075" s="2">
        <f>BILANCA!E70</f>
        <v>0</v>
      </c>
      <c r="E1075" s="2">
        <v>0</v>
      </c>
      <c r="F1075" s="2">
        <v>0</v>
      </c>
      <c r="G1075" s="3">
        <f t="shared" si="38"/>
        <v>5538.9958000000006</v>
      </c>
      <c r="H1075" s="3">
        <f t="shared" si="35"/>
        <v>0.32000000000698492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85215.32</v>
      </c>
      <c r="D1076" s="2">
        <f>BILANCA!E71</f>
        <v>0</v>
      </c>
      <c r="E1076" s="2">
        <v>0</v>
      </c>
      <c r="F1076" s="2">
        <v>0</v>
      </c>
      <c r="G1076" s="3">
        <f t="shared" si="38"/>
        <v>5624.2111200000008</v>
      </c>
      <c r="H1076" s="3">
        <f t="shared" si="35"/>
        <v>0.32000000000698492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85215.32</v>
      </c>
      <c r="D1078" s="2">
        <f>BILANCA!E73</f>
        <v>0</v>
      </c>
      <c r="E1078" s="2">
        <v>0</v>
      </c>
      <c r="F1078" s="2">
        <v>0</v>
      </c>
      <c r="G1078" s="3">
        <f t="shared" si="38"/>
        <v>5794.6417600000013</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2411</v>
      </c>
      <c r="D1087" s="2">
        <f>BILANCA!E82</f>
        <v>85373.87</v>
      </c>
      <c r="E1087" s="2">
        <v>0</v>
      </c>
      <c r="F1087" s="2">
        <v>0</v>
      </c>
      <c r="G1087" s="3">
        <f t="shared" si="38"/>
        <v>13333.22298</v>
      </c>
      <c r="H1087" s="3">
        <f t="shared" si="35"/>
        <v>0.13000000000465661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2411</v>
      </c>
      <c r="D1092" s="2">
        <f>BILANCA!E87</f>
        <v>85373.87</v>
      </c>
      <c r="E1092" s="2">
        <v>0</v>
      </c>
      <c r="F1092" s="2">
        <v>0</v>
      </c>
      <c r="G1092" s="3">
        <f t="shared" si="38"/>
        <v>14199.016679999999</v>
      </c>
      <c r="H1092" s="3">
        <f t="shared" si="35"/>
        <v>0.13000000000465661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2696491.27</v>
      </c>
      <c r="D1180" s="2">
        <f>BILANCA!E176</f>
        <v>2663033.12</v>
      </c>
      <c r="E1180" s="2">
        <v>0</v>
      </c>
      <c r="F1180" s="2">
        <v>0</v>
      </c>
      <c r="G1180" s="3">
        <f t="shared" si="38"/>
        <v>1363834.7767</v>
      </c>
      <c r="H1180" s="3">
        <f t="shared" si="41"/>
        <v>0.39000000013038516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2411</v>
      </c>
      <c r="D1181" s="2">
        <f>BILANCA!E177</f>
        <v>193619.62000000002</v>
      </c>
      <c r="E1181" s="2">
        <v>0</v>
      </c>
      <c r="F1181" s="2">
        <v>0</v>
      </c>
      <c r="G1181" s="3">
        <f t="shared" si="38"/>
        <v>66630.19104000002</v>
      </c>
      <c r="H1181" s="3">
        <f t="shared" si="41"/>
        <v>0.37999999997555278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2411</v>
      </c>
      <c r="D1182" s="2">
        <f>BILANCA!E178</f>
        <v>193619.62000000002</v>
      </c>
      <c r="E1182" s="2">
        <v>0</v>
      </c>
      <c r="F1182" s="2">
        <v>0</v>
      </c>
      <c r="G1182" s="3">
        <f t="shared" si="38"/>
        <v>67019.841279999993</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168912.04</v>
      </c>
      <c r="E1183" s="2">
        <v>0</v>
      </c>
      <c r="F1183" s="2">
        <v>0</v>
      </c>
      <c r="G1183" s="3">
        <f t="shared" si="38"/>
        <v>58443.565839999996</v>
      </c>
      <c r="H1183" s="3">
        <f t="shared" si="41"/>
        <v>4.0000000008149073E-2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21384.57</v>
      </c>
      <c r="E1184" s="2">
        <v>0</v>
      </c>
      <c r="F1184" s="2">
        <v>0</v>
      </c>
      <c r="G1184" s="3">
        <f t="shared" si="38"/>
        <v>7441.830359999999</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2411</v>
      </c>
      <c r="D1200" s="2">
        <f>BILANCA!E196</f>
        <v>3323.01</v>
      </c>
      <c r="E1200" s="2">
        <v>0</v>
      </c>
      <c r="F1200" s="2">
        <v>0</v>
      </c>
      <c r="G1200" s="3">
        <f t="shared" si="38"/>
        <v>1720.8338000000003</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2694080.27</v>
      </c>
      <c r="D1255" s="2">
        <f>BILANCA!E251</f>
        <v>2469413.5</v>
      </c>
      <c r="E1255" s="2">
        <v>0</v>
      </c>
      <c r="F1255" s="2">
        <v>0</v>
      </c>
      <c r="G1255" s="3">
        <f t="shared" si="38"/>
        <v>1870062.2811499999</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2608864.9500000002</v>
      </c>
      <c r="D1256" s="2">
        <f>BILANCA!E252</f>
        <v>2577659.25</v>
      </c>
      <c r="E1256" s="2">
        <v>0</v>
      </c>
      <c r="F1256" s="2">
        <v>0</v>
      </c>
      <c r="G1256" s="3">
        <f t="shared" si="38"/>
        <v>1909989.1287000002</v>
      </c>
      <c r="H1256" s="3">
        <f t="shared" si="41"/>
        <v>0.29999999981373549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2608864.9500000002</v>
      </c>
      <c r="D1257" s="2">
        <f>BILANCA!E253</f>
        <v>2577659.25</v>
      </c>
      <c r="E1257" s="2">
        <v>0</v>
      </c>
      <c r="F1257" s="2">
        <v>0</v>
      </c>
      <c r="G1257" s="3">
        <f t="shared" si="38"/>
        <v>1917753.3121500001</v>
      </c>
      <c r="H1257" s="3">
        <f t="shared" si="41"/>
        <v>0.29999999981373549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85215.32</v>
      </c>
      <c r="D1259" s="2">
        <f>BILANCA!E255</f>
        <v>-108245.75</v>
      </c>
      <c r="E1259" s="2">
        <v>0</v>
      </c>
      <c r="F1259" s="2">
        <v>0</v>
      </c>
      <c r="G1259" s="3">
        <f t="shared" si="38"/>
        <v>-32687.768819999994</v>
      </c>
      <c r="H1259" s="3">
        <f t="shared" si="41"/>
        <v>0.57000000000698492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85215.32</v>
      </c>
      <c r="D1260" s="2">
        <f>BILANCA!E256</f>
        <v>0</v>
      </c>
      <c r="E1260" s="2">
        <v>0</v>
      </c>
      <c r="F1260" s="2">
        <v>0</v>
      </c>
      <c r="G1260" s="3">
        <f t="shared" si="38"/>
        <v>21303.83</v>
      </c>
      <c r="H1260" s="3">
        <f t="shared" si="41"/>
        <v>0.32000000000698492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85215.32</v>
      </c>
      <c r="D1261" s="2">
        <f>BILANCA!E257</f>
        <v>0</v>
      </c>
      <c r="E1261" s="2">
        <v>0</v>
      </c>
      <c r="F1261" s="2">
        <v>0</v>
      </c>
      <c r="G1261" s="3">
        <f t="shared" si="38"/>
        <v>21389.045320000001</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108245.75</v>
      </c>
      <c r="E1264" s="2">
        <v>0</v>
      </c>
      <c r="F1264" s="2">
        <v>0</v>
      </c>
      <c r="G1264" s="3">
        <f t="shared" si="38"/>
        <v>54988.841</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108245.75</v>
      </c>
      <c r="E1265" s="2">
        <v>0</v>
      </c>
      <c r="F1265" s="2">
        <v>0</v>
      </c>
      <c r="G1265" s="3">
        <f t="shared" si="38"/>
        <v>55205.332500000004</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2411</v>
      </c>
      <c r="D1311" s="2">
        <f>BILANCA!E308</f>
        <v>85373.87</v>
      </c>
      <c r="E1311" s="2">
        <v>0</v>
      </c>
      <c r="F1311" s="2">
        <v>0</v>
      </c>
      <c r="G1311" s="3">
        <f t="shared" si="52"/>
        <v>52120.780740000002</v>
      </c>
      <c r="H1311" s="3">
        <f t="shared" si="41"/>
        <v>0.13000000000465661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2411</v>
      </c>
      <c r="D1340" s="2">
        <f>BILANCA!E337</f>
        <v>193619.62</v>
      </c>
      <c r="E1340" s="2">
        <v>0</v>
      </c>
      <c r="F1340" s="2">
        <v>0</v>
      </c>
      <c r="G1340" s="3">
        <f t="shared" si="52"/>
        <v>128584.57920000001</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2282700.7000000002</v>
      </c>
      <c r="D1510" s="2">
        <f>'RAS-funkcijski'!E114</f>
        <v>2637502.29</v>
      </c>
      <c r="E1510" s="2">
        <v>0</v>
      </c>
      <c r="F1510" s="2">
        <v>0</v>
      </c>
      <c r="G1510" s="3">
        <f t="shared" si="52"/>
        <v>831347.58080000011</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2195102.2400000002</v>
      </c>
      <c r="D1511" s="2">
        <f>'RAS-funkcijski'!E115</f>
        <v>2549302.37</v>
      </c>
      <c r="E1511" s="2">
        <v>0</v>
      </c>
      <c r="F1511" s="2">
        <v>0</v>
      </c>
      <c r="G1511" s="3">
        <f t="shared" si="52"/>
        <v>809601.47478000005</v>
      </c>
      <c r="H1511" s="3">
        <f t="shared" si="63"/>
        <v>0.61000000033527613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2195102.2400000002</v>
      </c>
      <c r="D1513" s="2">
        <f>'RAS-funkcijski'!E117</f>
        <v>2549302.37</v>
      </c>
      <c r="E1513" s="2">
        <v>0</v>
      </c>
      <c r="F1513" s="2">
        <v>0</v>
      </c>
      <c r="G1513" s="3">
        <f t="shared" si="52"/>
        <v>824188.88874000008</v>
      </c>
      <c r="H1513" s="3">
        <f t="shared" si="63"/>
        <v>0.61000000033527613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87598.46</v>
      </c>
      <c r="D1522" s="2">
        <f>'RAS-funkcijski'!E126</f>
        <v>88199.92</v>
      </c>
      <c r="E1522" s="2">
        <v>0</v>
      </c>
      <c r="F1522" s="2">
        <v>0</v>
      </c>
      <c r="G1522" s="3">
        <f t="shared" si="52"/>
        <v>32207.792600000001</v>
      </c>
      <c r="H1522" s="3">
        <f t="shared" si="63"/>
        <v>0.54000000000814907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2282700.7000000002</v>
      </c>
      <c r="D1537" s="14">
        <f>'RAS-funkcijski'!E141</f>
        <v>2637502.29</v>
      </c>
      <c r="E1537" s="14">
        <v>0</v>
      </c>
      <c r="F1537" s="14">
        <v>0</v>
      </c>
      <c r="G1537" s="15">
        <f t="shared" si="52"/>
        <v>1035405.6233600001</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2411</v>
      </c>
      <c r="D1582" s="7"/>
      <c r="E1582" s="7">
        <v>0</v>
      </c>
      <c r="F1582" s="7">
        <v>0</v>
      </c>
      <c r="G1582" s="8">
        <f t="shared" ref="G1582:G1686" si="70">B1582/1000*C1582</f>
        <v>2.411</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2667669.9500000002</v>
      </c>
      <c r="D1583" s="2">
        <v>0</v>
      </c>
      <c r="E1583" s="2">
        <v>0</v>
      </c>
      <c r="F1583" s="2">
        <v>0</v>
      </c>
      <c r="G1583" s="3">
        <f t="shared" si="70"/>
        <v>5335.3399000000009</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2551582.3600000003</v>
      </c>
      <c r="D1585" s="2">
        <v>0</v>
      </c>
      <c r="E1585" s="2">
        <v>0</v>
      </c>
      <c r="F1585" s="2">
        <v>0</v>
      </c>
      <c r="G1585" s="3">
        <f t="shared" si="70"/>
        <v>10206.329440000001</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2123606.9700000002</v>
      </c>
      <c r="D1586" s="2">
        <v>0</v>
      </c>
      <c r="E1586" s="2">
        <v>0</v>
      </c>
      <c r="F1586" s="2">
        <v>0</v>
      </c>
      <c r="G1586" s="3">
        <f t="shared" si="70"/>
        <v>10618.034850000002</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413395.56</v>
      </c>
      <c r="D1587" s="2">
        <v>0</v>
      </c>
      <c r="E1587" s="2">
        <v>0</v>
      </c>
      <c r="F1587" s="2">
        <v>0</v>
      </c>
      <c r="G1587" s="3">
        <f t="shared" si="70"/>
        <v>2480.37336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681.79</v>
      </c>
      <c r="D1588" s="2">
        <v>0</v>
      </c>
      <c r="E1588" s="2">
        <v>0</v>
      </c>
      <c r="F1588" s="2">
        <v>0</v>
      </c>
      <c r="G1588" s="3">
        <f t="shared" si="70"/>
        <v>4.7725299999999997</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13898.04</v>
      </c>
      <c r="D1593" s="2">
        <v>0</v>
      </c>
      <c r="E1593" s="2">
        <v>0</v>
      </c>
      <c r="F1593" s="2">
        <v>0</v>
      </c>
      <c r="G1593" s="3">
        <f t="shared" si="70"/>
        <v>166.77648000000002</v>
      </c>
      <c r="H1593" s="3">
        <f t="shared" si="71"/>
        <v>4.0000000000873115E-2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116087.59</v>
      </c>
      <c r="D1594" s="2">
        <v>0</v>
      </c>
      <c r="E1594" s="2">
        <v>0</v>
      </c>
      <c r="F1594" s="2">
        <v>0</v>
      </c>
      <c r="G1594" s="3">
        <f t="shared" si="70"/>
        <v>1509.1386699999998</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2476461.3299999996</v>
      </c>
      <c r="D1602" s="2">
        <v>0</v>
      </c>
      <c r="E1602" s="2">
        <v>0</v>
      </c>
      <c r="F1602" s="2">
        <v>0</v>
      </c>
      <c r="G1602" s="3">
        <f t="shared" si="70"/>
        <v>52005.687929999993</v>
      </c>
      <c r="H1602" s="3">
        <f t="shared" si="71"/>
        <v>0.32999999960884452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2360373.7399999998</v>
      </c>
      <c r="D1604" s="2">
        <v>0</v>
      </c>
      <c r="E1604" s="2">
        <v>0</v>
      </c>
      <c r="F1604" s="2">
        <v>0</v>
      </c>
      <c r="G1604" s="3">
        <f t="shared" si="70"/>
        <v>54288.59601999999</v>
      </c>
      <c r="H1604" s="3">
        <f t="shared" si="71"/>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1954694.93</v>
      </c>
      <c r="D1605" s="2">
        <v>0</v>
      </c>
      <c r="E1605" s="2">
        <v>0</v>
      </c>
      <c r="F1605" s="2">
        <v>0</v>
      </c>
      <c r="G1605" s="3">
        <f t="shared" si="70"/>
        <v>46912.678319999999</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392010.99</v>
      </c>
      <c r="D1606" s="2">
        <v>0</v>
      </c>
      <c r="E1606" s="2">
        <v>0</v>
      </c>
      <c r="F1606" s="2">
        <v>0</v>
      </c>
      <c r="G1606" s="3">
        <f t="shared" si="70"/>
        <v>9800.2747500000005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681.79</v>
      </c>
      <c r="D1607" s="2">
        <v>0</v>
      </c>
      <c r="E1607" s="2">
        <v>0</v>
      </c>
      <c r="F1607" s="2">
        <v>0</v>
      </c>
      <c r="G1607" s="3">
        <f t="shared" si="70"/>
        <v>17.72654</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12986.03</v>
      </c>
      <c r="D1612" s="2">
        <v>0</v>
      </c>
      <c r="E1612" s="2">
        <v>0</v>
      </c>
      <c r="F1612" s="2">
        <v>0</v>
      </c>
      <c r="G1612" s="3">
        <f t="shared" si="70"/>
        <v>402.56693000000001</v>
      </c>
      <c r="H1612" s="3">
        <f t="shared" si="71"/>
        <v>3.0000000000654836E-2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116087.59</v>
      </c>
      <c r="D1613" s="2">
        <v>0</v>
      </c>
      <c r="E1613" s="2">
        <v>0</v>
      </c>
      <c r="F1613" s="2">
        <v>0</v>
      </c>
      <c r="G1613" s="3">
        <f t="shared" si="70"/>
        <v>3714.8028800000002</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193619.62000000058</v>
      </c>
      <c r="D1621" s="2">
        <v>0</v>
      </c>
      <c r="E1621" s="2">
        <v>0</v>
      </c>
      <c r="F1621" s="2">
        <v>0</v>
      </c>
      <c r="G1621" s="3">
        <f t="shared" si="70"/>
        <v>7744.7848000000231</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193619.62</v>
      </c>
      <c r="D1681" s="2">
        <v>0</v>
      </c>
      <c r="E1681" s="2">
        <v>0</v>
      </c>
      <c r="F1681" s="2">
        <v>0</v>
      </c>
      <c r="G1681" s="3">
        <f t="shared" si="70"/>
        <v>19361.962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193619.62</v>
      </c>
      <c r="D1682" s="2">
        <v>0</v>
      </c>
      <c r="E1682" s="2">
        <v>0</v>
      </c>
      <c r="F1682" s="2">
        <v>0</v>
      </c>
      <c r="G1682" s="3">
        <f t="shared" si="70"/>
        <v>19555.581620000001</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11515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2251752.0099999998</v>
      </c>
      <c r="I17" s="275">
        <f>'PR-RAS'!E6</f>
        <v>2444041.2199999997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2186524.3299999996</v>
      </c>
      <c r="I18" s="275">
        <f>'PR-RAS'!E152</f>
        <v>2521414.7000000002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85215.320000000051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108245.75000000029</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2608864.9500000002</v>
      </c>
      <c r="I22" s="275">
        <f>BILANCA!E7</f>
        <v>2577659.2500000005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87626.32</v>
      </c>
      <c r="I23" s="275">
        <f>BILANCA!E69</f>
        <v>85373.87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2411</v>
      </c>
      <c r="I24" s="275">
        <f>BILANCA!E177</f>
        <v>193619.62000000002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2694080.27</v>
      </c>
      <c r="I25" s="275">
        <f>BILANCA!E251</f>
        <v>2469413.5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2282700.7000000002</v>
      </c>
      <c r="I30" s="275">
        <f>'RAS-funkcijski'!E114</f>
        <v>2637502.29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2282700.7000000002</v>
      </c>
      <c r="I31" s="275">
        <f>'RAS-funkcijski'!E141</f>
        <v>2637502.29</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2411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193619.62000000058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193619.62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2251752.0099999998</v>
      </c>
      <c r="E6" s="60">
        <f>E7+E43+E49+E82+E106+E125+E134+E140</f>
        <v>2444041.2199999997</v>
      </c>
      <c r="F6" s="45">
        <f t="shared" ref="F6:F132" si="0">IF(D6&lt;&gt;0,IF(E6/D6&gt;=100,"&gt;&gt;100",E6/D6*100),"-")</f>
        <v>108.53953761986428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2026686.5499999998</v>
      </c>
      <c r="E49" s="60">
        <f>E50+E53+E58+E61+E64+E68+E71+E74+E77</f>
        <v>2115319.12</v>
      </c>
      <c r="F49" s="45">
        <f t="shared" si="0"/>
        <v>104.37327469311919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61764.35</v>
      </c>
      <c r="E53" s="60">
        <f t="shared" si="8"/>
        <v>44328.4</v>
      </c>
      <c r="F53" s="45">
        <f t="shared" si="0"/>
        <v>71.770204009270728</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61764.35</v>
      </c>
      <c r="E56" s="194">
        <v>44328.4</v>
      </c>
      <c r="F56" s="45">
        <f t="shared" si="0"/>
        <v>71.770204009270728</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44443.3</v>
      </c>
      <c r="E58" s="60">
        <f t="shared" si="9"/>
        <v>38532.080000000002</v>
      </c>
      <c r="F58" s="45">
        <f t="shared" si="0"/>
        <v>86.699412509872133</v>
      </c>
    </row>
    <row r="59" spans="1:6" ht="24" x14ac:dyDescent="0.2">
      <c r="A59" s="63">
        <v>6331</v>
      </c>
      <c r="B59" s="65" t="s">
        <v>121</v>
      </c>
      <c r="C59" s="247" t="s">
        <v>122</v>
      </c>
      <c r="D59" s="194">
        <v>44443.3</v>
      </c>
      <c r="E59" s="194">
        <v>38532.080000000002</v>
      </c>
      <c r="F59" s="45">
        <f t="shared" si="0"/>
        <v>86.699412509872133</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3600.75</v>
      </c>
      <c r="E61" s="60">
        <f t="shared" si="10"/>
        <v>1907.9</v>
      </c>
      <c r="F61" s="45">
        <f t="shared" si="0"/>
        <v>52.986183434006804</v>
      </c>
    </row>
    <row r="62" spans="1:6" ht="12.75" customHeight="1" x14ac:dyDescent="0.2">
      <c r="A62" s="63">
        <v>6341</v>
      </c>
      <c r="B62" s="65" t="s">
        <v>127</v>
      </c>
      <c r="C62" s="247" t="s">
        <v>128</v>
      </c>
      <c r="D62" s="194">
        <v>3600.75</v>
      </c>
      <c r="E62" s="194">
        <v>1907.9</v>
      </c>
      <c r="F62" s="45">
        <f t="shared" si="0"/>
        <v>52.986183434006804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1916878.15</v>
      </c>
      <c r="E68" s="60">
        <f t="shared" si="11"/>
        <v>2030550.74</v>
      </c>
      <c r="F68" s="45">
        <f t="shared" si="0"/>
        <v>105.93008950516756</v>
      </c>
    </row>
    <row r="69" spans="1:6" ht="12.75" customHeight="1" x14ac:dyDescent="0.2">
      <c r="A69" s="63" t="s">
        <v>141</v>
      </c>
      <c r="B69" s="64" t="s">
        <v>142</v>
      </c>
      <c r="C69" s="247" t="s">
        <v>141</v>
      </c>
      <c r="D69" s="194">
        <v>1916878.15</v>
      </c>
      <c r="E69" s="194">
        <v>2030550.74</v>
      </c>
      <c r="F69" s="45">
        <f t="shared" si="0"/>
        <v>105.93008950516756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0.57999999999999996</v>
      </c>
      <c r="E82" s="60">
        <f t="shared" si="15"/>
        <v>0.32</v>
      </c>
      <c r="F82" s="45">
        <f t="shared" si="0"/>
        <v>55.172413793103459</v>
      </c>
    </row>
    <row r="83" spans="1:6" ht="12.75" customHeight="1" x14ac:dyDescent="0.2">
      <c r="A83" s="63">
        <v>641</v>
      </c>
      <c r="B83" s="64" t="s">
        <v>169</v>
      </c>
      <c r="C83" s="247" t="s">
        <v>170</v>
      </c>
      <c r="D83" s="60">
        <f t="shared" ref="D83:E83" si="16">SUM(D84:D90)</f>
        <v>0.57999999999999996</v>
      </c>
      <c r="E83" s="60">
        <f t="shared" si="16"/>
        <v>0.32</v>
      </c>
      <c r="F83" s="45">
        <f t="shared" si="0"/>
        <v>55.172413793103459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0.57999999999999996</v>
      </c>
      <c r="E85" s="194">
        <v>0.32</v>
      </c>
      <c r="F85" s="45">
        <f t="shared" si="0"/>
        <v>55.172413793103459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8879.64</v>
      </c>
      <c r="E125" s="60">
        <f t="shared" si="22"/>
        <v>6552.51</v>
      </c>
      <c r="F125" s="45">
        <f t="shared" si="0"/>
        <v>73.792518615619556</v>
      </c>
    </row>
    <row r="126" spans="1:6" ht="12.75" customHeight="1" x14ac:dyDescent="0.2">
      <c r="A126" s="63">
        <v>661</v>
      </c>
      <c r="B126" s="65" t="s">
        <v>255</v>
      </c>
      <c r="C126" s="247" t="s">
        <v>256</v>
      </c>
      <c r="D126" s="60">
        <f t="shared" ref="D126:E126" si="23">SUM(D127:D128)</f>
        <v>7879.64</v>
      </c>
      <c r="E126" s="60">
        <f t="shared" si="23"/>
        <v>6552.51</v>
      </c>
      <c r="F126" s="45">
        <f t="shared" si="0"/>
        <v>83.157479275702954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7879.64</v>
      </c>
      <c r="E128" s="194">
        <v>6552.51</v>
      </c>
      <c r="F128" s="45">
        <f t="shared" si="0"/>
        <v>83.157479275702954</v>
      </c>
    </row>
    <row r="129" spans="1:6" ht="36" x14ac:dyDescent="0.2">
      <c r="A129" s="63">
        <v>663</v>
      </c>
      <c r="B129" s="182" t="s">
        <v>261</v>
      </c>
      <c r="C129" s="247" t="s">
        <v>262</v>
      </c>
      <c r="D129" s="60">
        <f t="shared" ref="D129:E129" si="24">SUM(D130:D133)</f>
        <v>1000</v>
      </c>
      <c r="E129" s="60">
        <f t="shared" si="24"/>
        <v>0</v>
      </c>
      <c r="F129" s="45">
        <f t="shared" si="0"/>
        <v>0</v>
      </c>
    </row>
    <row r="130" spans="1:6" ht="12.75" customHeight="1" x14ac:dyDescent="0.2">
      <c r="A130" s="63">
        <v>6631</v>
      </c>
      <c r="B130" s="65" t="s">
        <v>263</v>
      </c>
      <c r="C130" s="247" t="s">
        <v>264</v>
      </c>
      <c r="D130" s="194">
        <v>1000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216185.24</v>
      </c>
      <c r="E134" s="60">
        <f t="shared" si="25"/>
        <v>322169.27</v>
      </c>
      <c r="F134" s="45">
        <f t="shared" ref="F134:F229" si="26">IF(D134&lt;&gt;0,IF(E134/D134&gt;=100,"&gt;&gt;100",E134/D134*100),"-")</f>
        <v>149.02463738967563</v>
      </c>
    </row>
    <row r="135" spans="1:6" ht="24" x14ac:dyDescent="0.2">
      <c r="A135" s="63">
        <v>671</v>
      </c>
      <c r="B135" s="182" t="s">
        <v>273</v>
      </c>
      <c r="C135" s="247" t="s">
        <v>274</v>
      </c>
      <c r="D135" s="60">
        <f t="shared" ref="D135:E135" si="27">SUM(D136:D138)</f>
        <v>216185.24</v>
      </c>
      <c r="E135" s="60">
        <f t="shared" si="27"/>
        <v>322169.27</v>
      </c>
      <c r="F135" s="45">
        <f t="shared" si="26"/>
        <v>149.02463738967563</v>
      </c>
    </row>
    <row r="136" spans="1:6" ht="12.75" customHeight="1" x14ac:dyDescent="0.2">
      <c r="A136" s="63">
        <v>6711</v>
      </c>
      <c r="B136" s="65" t="s">
        <v>275</v>
      </c>
      <c r="C136" s="247" t="s">
        <v>276</v>
      </c>
      <c r="D136" s="194">
        <v>216185.24</v>
      </c>
      <c r="E136" s="194">
        <v>322169.27</v>
      </c>
      <c r="F136" s="45">
        <f t="shared" si="26"/>
        <v>149.02463738967563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2186524.3299999996</v>
      </c>
      <c r="E152" s="60">
        <f>E153+E164+E202+E221+E230+E262+E273</f>
        <v>2521414.7000000002</v>
      </c>
      <c r="F152" s="45">
        <f t="shared" si="26"/>
        <v>115.31610535520547</v>
      </c>
    </row>
    <row r="153" spans="1:6" ht="12.75" customHeight="1" x14ac:dyDescent="0.2">
      <c r="A153" s="63">
        <v>31</v>
      </c>
      <c r="B153" s="64" t="s">
        <v>308</v>
      </c>
      <c r="C153" s="247" t="s">
        <v>3</v>
      </c>
      <c r="D153" s="60">
        <f t="shared" ref="D153:E153" si="30">D154+D159+D160</f>
        <v>1778002.38</v>
      </c>
      <c r="E153" s="60">
        <f t="shared" si="30"/>
        <v>2107337.37</v>
      </c>
      <c r="F153" s="45">
        <f t="shared" si="26"/>
        <v>118.52275304603361</v>
      </c>
    </row>
    <row r="154" spans="1:6" ht="12.75" customHeight="1" x14ac:dyDescent="0.2">
      <c r="A154" s="63">
        <v>311</v>
      </c>
      <c r="B154" s="64" t="s">
        <v>309</v>
      </c>
      <c r="C154" s="247" t="s">
        <v>310</v>
      </c>
      <c r="D154" s="60">
        <f t="shared" ref="D154:E154" si="31">SUM(D155:D158)</f>
        <v>1461229.73</v>
      </c>
      <c r="E154" s="60">
        <f t="shared" si="31"/>
        <v>1752267.96</v>
      </c>
      <c r="F154" s="45">
        <f t="shared" si="26"/>
        <v>119.9173493410923</v>
      </c>
    </row>
    <row r="155" spans="1:6" ht="12.75" customHeight="1" x14ac:dyDescent="0.2">
      <c r="A155" s="63">
        <v>3111</v>
      </c>
      <c r="B155" s="64" t="s">
        <v>311</v>
      </c>
      <c r="C155" s="247" t="s">
        <v>312</v>
      </c>
      <c r="D155" s="194">
        <v>1461229.73</v>
      </c>
      <c r="E155" s="194">
        <v>1752267.96</v>
      </c>
      <c r="F155" s="45">
        <f t="shared" si="26"/>
        <v>119.9173493410923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73461.48</v>
      </c>
      <c r="E159" s="194">
        <v>66131.570000000007</v>
      </c>
      <c r="F159" s="45">
        <f t="shared" si="26"/>
        <v>90.022104101360341</v>
      </c>
    </row>
    <row r="160" spans="1:6" ht="12.75" customHeight="1" x14ac:dyDescent="0.2">
      <c r="A160" s="63">
        <v>313</v>
      </c>
      <c r="B160" s="65" t="s">
        <v>321</v>
      </c>
      <c r="C160" s="247" t="s">
        <v>322</v>
      </c>
      <c r="D160" s="60">
        <f t="shared" ref="D160:E160" si="32">SUM(D161:D163)</f>
        <v>243311.17</v>
      </c>
      <c r="E160" s="60">
        <f t="shared" si="32"/>
        <v>288937.84000000003</v>
      </c>
      <c r="F160" s="45">
        <f t="shared" si="26"/>
        <v>118.7523943105448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243311.17</v>
      </c>
      <c r="E162" s="194">
        <v>288937.84000000003</v>
      </c>
      <c r="F162" s="45">
        <f t="shared" si="26"/>
        <v>118.7523943105448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407485.69</v>
      </c>
      <c r="E164" s="60">
        <f>E165+E170+E178+E188+E189+E194</f>
        <v>413395.54</v>
      </c>
      <c r="F164" s="45">
        <f t="shared" si="26"/>
        <v>101.45032086893653</v>
      </c>
    </row>
    <row r="165" spans="1:6" ht="12.75" customHeight="1" x14ac:dyDescent="0.2">
      <c r="A165" s="63">
        <v>321</v>
      </c>
      <c r="B165" s="64" t="s">
        <v>331</v>
      </c>
      <c r="C165" s="247" t="s">
        <v>332</v>
      </c>
      <c r="D165" s="60">
        <f t="shared" ref="D165:E165" si="33">SUM(D166:D169)</f>
        <v>127140.48000000001</v>
      </c>
      <c r="E165" s="60">
        <f t="shared" si="33"/>
        <v>108724.41</v>
      </c>
      <c r="F165" s="45">
        <f t="shared" si="26"/>
        <v>85.5151797444842</v>
      </c>
    </row>
    <row r="166" spans="1:6" ht="12.75" customHeight="1" x14ac:dyDescent="0.2">
      <c r="A166" s="63">
        <v>3211</v>
      </c>
      <c r="B166" s="64" t="s">
        <v>333</v>
      </c>
      <c r="C166" s="247" t="s">
        <v>334</v>
      </c>
      <c r="D166" s="194">
        <v>68190.38</v>
      </c>
      <c r="E166" s="194">
        <v>48555.06</v>
      </c>
      <c r="F166" s="45">
        <f t="shared" si="26"/>
        <v>71.205146532399439</v>
      </c>
    </row>
    <row r="167" spans="1:6" ht="12.75" customHeight="1" x14ac:dyDescent="0.2">
      <c r="A167" s="63">
        <v>3212</v>
      </c>
      <c r="B167" s="64" t="s">
        <v>335</v>
      </c>
      <c r="C167" s="247" t="s">
        <v>336</v>
      </c>
      <c r="D167" s="194">
        <v>58860.1</v>
      </c>
      <c r="E167" s="194">
        <v>60169.35</v>
      </c>
      <c r="F167" s="45">
        <f t="shared" si="26"/>
        <v>102.22434212649996</v>
      </c>
    </row>
    <row r="168" spans="1:6" ht="12.75" customHeight="1" x14ac:dyDescent="0.2">
      <c r="A168" s="63">
        <v>3213</v>
      </c>
      <c r="B168" s="64" t="s">
        <v>337</v>
      </c>
      <c r="C168" s="247" t="s">
        <v>338</v>
      </c>
      <c r="D168" s="194">
        <v>90</v>
      </c>
      <c r="E168" s="194">
        <v>0</v>
      </c>
      <c r="F168" s="45">
        <f t="shared" si="26"/>
        <v>0</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203528.36</v>
      </c>
      <c r="E170" s="60">
        <f t="shared" si="34"/>
        <v>212949.67</v>
      </c>
      <c r="F170" s="45">
        <f t="shared" si="26"/>
        <v>104.62899126195487</v>
      </c>
    </row>
    <row r="171" spans="1:6" ht="12.75" customHeight="1" x14ac:dyDescent="0.2">
      <c r="A171" s="63">
        <v>3221</v>
      </c>
      <c r="B171" s="64" t="s">
        <v>343</v>
      </c>
      <c r="C171" s="247" t="s">
        <v>344</v>
      </c>
      <c r="D171" s="194">
        <v>55745.73</v>
      </c>
      <c r="E171" s="194">
        <v>61653.74</v>
      </c>
      <c r="F171" s="45">
        <f t="shared" si="26"/>
        <v>110.59813908616856</v>
      </c>
    </row>
    <row r="172" spans="1:6" ht="12.75" customHeight="1" x14ac:dyDescent="0.2">
      <c r="A172" s="63">
        <v>3222</v>
      </c>
      <c r="B172" s="64" t="s">
        <v>345</v>
      </c>
      <c r="C172" s="247" t="s">
        <v>346</v>
      </c>
      <c r="D172" s="194">
        <v>87598.46</v>
      </c>
      <c r="E172" s="194">
        <v>88199.92</v>
      </c>
      <c r="F172" s="45">
        <f t="shared" si="26"/>
        <v>100.68661024406136</v>
      </c>
    </row>
    <row r="173" spans="1:6" ht="12.75" customHeight="1" x14ac:dyDescent="0.2">
      <c r="A173" s="63">
        <v>3223</v>
      </c>
      <c r="B173" s="65" t="s">
        <v>347</v>
      </c>
      <c r="C173" s="247" t="s">
        <v>348</v>
      </c>
      <c r="D173" s="194">
        <v>52436.49</v>
      </c>
      <c r="E173" s="194">
        <v>56848.72</v>
      </c>
      <c r="F173" s="45">
        <f t="shared" si="26"/>
        <v>108.41442667119787</v>
      </c>
    </row>
    <row r="174" spans="1:6" ht="12.75" customHeight="1" x14ac:dyDescent="0.2">
      <c r="A174" s="63">
        <v>3224</v>
      </c>
      <c r="B174" s="65" t="s">
        <v>349</v>
      </c>
      <c r="C174" s="247" t="s">
        <v>350</v>
      </c>
      <c r="D174" s="194">
        <v>7256.58</v>
      </c>
      <c r="E174" s="194">
        <v>6247.29</v>
      </c>
      <c r="F174" s="45">
        <f t="shared" si="26"/>
        <v>86.091381890642708</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491.1</v>
      </c>
      <c r="E177" s="194">
        <v>0</v>
      </c>
      <c r="F177" s="45">
        <f t="shared" si="26"/>
        <v>0</v>
      </c>
    </row>
    <row r="178" spans="1:6" ht="12.75" customHeight="1" x14ac:dyDescent="0.2">
      <c r="A178" s="63">
        <v>323</v>
      </c>
      <c r="B178" s="65" t="s">
        <v>357</v>
      </c>
      <c r="C178" s="247" t="s">
        <v>358</v>
      </c>
      <c r="D178" s="60">
        <f t="shared" ref="D178:E178" si="35">SUM(D179:D187)</f>
        <v>58919.4</v>
      </c>
      <c r="E178" s="60">
        <f t="shared" si="35"/>
        <v>74096.849999999991</v>
      </c>
      <c r="F178" s="45">
        <f t="shared" si="26"/>
        <v>125.75968187048747</v>
      </c>
    </row>
    <row r="179" spans="1:6" ht="12.75" customHeight="1" x14ac:dyDescent="0.2">
      <c r="A179" s="63">
        <v>3231</v>
      </c>
      <c r="B179" s="65" t="s">
        <v>359</v>
      </c>
      <c r="C179" s="247" t="s">
        <v>360</v>
      </c>
      <c r="D179" s="194">
        <v>17708.740000000002</v>
      </c>
      <c r="E179" s="194">
        <v>34858.6</v>
      </c>
      <c r="F179" s="45">
        <f t="shared" si="26"/>
        <v>196.84404424030166</v>
      </c>
    </row>
    <row r="180" spans="1:6" ht="12.75" customHeight="1" x14ac:dyDescent="0.2">
      <c r="A180" s="63">
        <v>3232</v>
      </c>
      <c r="B180" s="65" t="s">
        <v>361</v>
      </c>
      <c r="C180" s="247" t="s">
        <v>362</v>
      </c>
      <c r="D180" s="194">
        <v>14515</v>
      </c>
      <c r="E180" s="194">
        <v>16452.240000000002</v>
      </c>
      <c r="F180" s="45">
        <f t="shared" si="26"/>
        <v>113.34646916982433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9524.85</v>
      </c>
      <c r="E182" s="194">
        <v>9863.69</v>
      </c>
      <c r="F182" s="45">
        <f t="shared" si="26"/>
        <v>103.55743135062494</v>
      </c>
    </row>
    <row r="183" spans="1:6" ht="12.75" customHeight="1" x14ac:dyDescent="0.2">
      <c r="A183" s="63">
        <v>3235</v>
      </c>
      <c r="B183" s="64" t="s">
        <v>367</v>
      </c>
      <c r="C183" s="247" t="s">
        <v>368</v>
      </c>
      <c r="D183" s="194">
        <v>5978.4</v>
      </c>
      <c r="E183" s="194">
        <v>0</v>
      </c>
      <c r="F183" s="45">
        <f t="shared" si="26"/>
        <v>0</v>
      </c>
    </row>
    <row r="184" spans="1:6" ht="12.75" customHeight="1" x14ac:dyDescent="0.2">
      <c r="A184" s="63">
        <v>3236</v>
      </c>
      <c r="B184" s="64" t="s">
        <v>369</v>
      </c>
      <c r="C184" s="247" t="s">
        <v>370</v>
      </c>
      <c r="D184" s="194">
        <v>1276.3499999999999</v>
      </c>
      <c r="E184" s="194">
        <v>1653.56</v>
      </c>
      <c r="F184" s="45">
        <f t="shared" si="26"/>
        <v>129.55380577427823</v>
      </c>
    </row>
    <row r="185" spans="1:6" ht="12.75" customHeight="1" x14ac:dyDescent="0.2">
      <c r="A185" s="63">
        <v>3237</v>
      </c>
      <c r="B185" s="64" t="s">
        <v>371</v>
      </c>
      <c r="C185" s="247" t="s">
        <v>372</v>
      </c>
      <c r="D185" s="194">
        <v>1783.11</v>
      </c>
      <c r="E185" s="194">
        <v>0</v>
      </c>
      <c r="F185" s="45">
        <f t="shared" si="26"/>
        <v>0</v>
      </c>
    </row>
    <row r="186" spans="1:6" ht="12.75" customHeight="1" x14ac:dyDescent="0.2">
      <c r="A186" s="63">
        <v>3238</v>
      </c>
      <c r="B186" s="64" t="s">
        <v>373</v>
      </c>
      <c r="C186" s="247" t="s">
        <v>374</v>
      </c>
      <c r="D186" s="194">
        <v>4165.13</v>
      </c>
      <c r="E186" s="194">
        <v>7109.59</v>
      </c>
      <c r="F186" s="45">
        <f t="shared" si="26"/>
        <v>170.69311161956529</v>
      </c>
    </row>
    <row r="187" spans="1:6" ht="12.75" customHeight="1" x14ac:dyDescent="0.2">
      <c r="A187" s="63">
        <v>3239</v>
      </c>
      <c r="B187" s="64" t="s">
        <v>375</v>
      </c>
      <c r="C187" s="247" t="s">
        <v>376</v>
      </c>
      <c r="D187" s="194">
        <v>3967.82</v>
      </c>
      <c r="E187" s="194">
        <v>4159.17</v>
      </c>
      <c r="F187" s="45">
        <f t="shared" si="26"/>
        <v>104.82254739378298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17897.45</v>
      </c>
      <c r="E194" s="60">
        <f t="shared" si="36"/>
        <v>17624.61</v>
      </c>
      <c r="F194" s="45">
        <f t="shared" si="26"/>
        <v>98.475537017843322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3434.21</v>
      </c>
      <c r="E196" s="194">
        <v>3605.35</v>
      </c>
      <c r="F196" s="45">
        <f t="shared" si="26"/>
        <v>104.98338773691766</v>
      </c>
    </row>
    <row r="197" spans="1:6" ht="12.75" customHeight="1" x14ac:dyDescent="0.2">
      <c r="A197" s="63">
        <v>3293</v>
      </c>
      <c r="B197" s="64" t="s">
        <v>395</v>
      </c>
      <c r="C197" s="247" t="s">
        <v>396</v>
      </c>
      <c r="D197" s="194">
        <v>1355.25</v>
      </c>
      <c r="E197" s="194">
        <v>0</v>
      </c>
      <c r="F197" s="45">
        <f t="shared" si="26"/>
        <v>0</v>
      </c>
    </row>
    <row r="198" spans="1:6" ht="12.75" customHeight="1" x14ac:dyDescent="0.2">
      <c r="A198" s="63">
        <v>3294</v>
      </c>
      <c r="B198" s="64" t="s">
        <v>397</v>
      </c>
      <c r="C198" s="247" t="s">
        <v>398</v>
      </c>
      <c r="D198" s="194">
        <v>238.09</v>
      </c>
      <c r="E198" s="194">
        <v>295</v>
      </c>
      <c r="F198" s="45">
        <f t="shared" si="26"/>
        <v>123.90272585996891</v>
      </c>
    </row>
    <row r="199" spans="1:6" ht="12.75" customHeight="1" x14ac:dyDescent="0.2">
      <c r="A199" s="63">
        <v>3295</v>
      </c>
      <c r="B199" s="64" t="s">
        <v>399</v>
      </c>
      <c r="C199" s="247" t="s">
        <v>400</v>
      </c>
      <c r="D199" s="194">
        <v>3503.13</v>
      </c>
      <c r="E199" s="194">
        <v>4200.3</v>
      </c>
      <c r="F199" s="45">
        <f t="shared" si="26"/>
        <v>119.90134536828494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9366.77</v>
      </c>
      <c r="E201" s="194">
        <v>9523.9599999999991</v>
      </c>
      <c r="F201" s="45">
        <f t="shared" si="26"/>
        <v>101.67816653979973</v>
      </c>
    </row>
    <row r="202" spans="1:6" ht="12.75" customHeight="1" x14ac:dyDescent="0.2">
      <c r="A202" s="63">
        <v>34</v>
      </c>
      <c r="B202" s="183" t="s">
        <v>405</v>
      </c>
      <c r="C202" s="247" t="s">
        <v>406</v>
      </c>
      <c r="D202" s="60">
        <f t="shared" ref="D202:E202" si="37">D203+D208+D216</f>
        <v>1036.26</v>
      </c>
      <c r="E202" s="60">
        <f t="shared" si="37"/>
        <v>681.79</v>
      </c>
      <c r="F202" s="45">
        <f t="shared" si="26"/>
        <v>65.793333719336843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1036.26</v>
      </c>
      <c r="E216" s="60">
        <f t="shared" si="40"/>
        <v>681.79</v>
      </c>
      <c r="F216" s="45">
        <f t="shared" si="26"/>
        <v>65.793333719336843</v>
      </c>
    </row>
    <row r="217" spans="1:6" ht="12.75" customHeight="1" x14ac:dyDescent="0.2">
      <c r="A217" s="63">
        <v>3431</v>
      </c>
      <c r="B217" s="182" t="s">
        <v>435</v>
      </c>
      <c r="C217" s="247" t="s">
        <v>436</v>
      </c>
      <c r="D217" s="194">
        <v>1036.26</v>
      </c>
      <c r="E217" s="194">
        <v>681.79</v>
      </c>
      <c r="F217" s="45">
        <f t="shared" si="26"/>
        <v>65.793333719336843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2186524.3299999996</v>
      </c>
      <c r="E299" s="60">
        <f>E152-E297+E298</f>
        <v>2521414.7000000002</v>
      </c>
      <c r="F299" s="45">
        <f t="shared" si="68"/>
        <v>115.31610535520547</v>
      </c>
    </row>
    <row r="300" spans="1:6" ht="12.75" customHeight="1" x14ac:dyDescent="0.2">
      <c r="A300" s="63" t="s">
        <v>581</v>
      </c>
      <c r="B300" s="64" t="s">
        <v>592</v>
      </c>
      <c r="C300" s="247" t="s">
        <v>593</v>
      </c>
      <c r="D300" s="60">
        <f>IF(D6&gt;=D299,D6-D299,0)</f>
        <v>65227.680000000168</v>
      </c>
      <c r="E300" s="60">
        <f>IF(E6&gt;=E299,E6-E299,0)</f>
        <v>0</v>
      </c>
      <c r="F300" s="45">
        <f t="shared" si="68"/>
        <v>0</v>
      </c>
    </row>
    <row r="301" spans="1:6" ht="12.75" customHeight="1" x14ac:dyDescent="0.2">
      <c r="A301" s="63" t="s">
        <v>581</v>
      </c>
      <c r="B301" s="64" t="s">
        <v>594</v>
      </c>
      <c r="C301" s="247" t="s">
        <v>595</v>
      </c>
      <c r="D301" s="60">
        <f>IF(D299&gt;=D6,D299-D6,0)</f>
        <v>0</v>
      </c>
      <c r="E301" s="60">
        <f>IF(E299&gt;=E6,E299-E6,0)</f>
        <v>77373.480000000447</v>
      </c>
      <c r="F301" s="45" t="str">
        <f t="shared" si="68"/>
        <v>-</v>
      </c>
    </row>
    <row r="302" spans="1:6" ht="12.75" customHeight="1" x14ac:dyDescent="0.2">
      <c r="A302" s="63">
        <v>92211</v>
      </c>
      <c r="B302" s="64" t="s">
        <v>596</v>
      </c>
      <c r="C302" s="247" t="s">
        <v>597</v>
      </c>
      <c r="D302" s="194">
        <v>116164.01</v>
      </c>
      <c r="E302" s="194">
        <v>85215.32</v>
      </c>
      <c r="F302" s="45">
        <f t="shared" si="68"/>
        <v>73.35776373422371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96176.37</v>
      </c>
      <c r="E360" s="60">
        <f t="shared" si="86"/>
        <v>116087.59</v>
      </c>
      <c r="F360" s="45">
        <f t="shared" si="72"/>
        <v>120.70281920600662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79926.37</v>
      </c>
      <c r="E373" s="60">
        <f t="shared" si="90"/>
        <v>73400.09</v>
      </c>
      <c r="F373" s="45">
        <f t="shared" si="72"/>
        <v>91.834634802005894</v>
      </c>
    </row>
    <row r="374" spans="1:6" ht="12.75" customHeight="1" x14ac:dyDescent="0.2">
      <c r="A374" s="63">
        <v>421</v>
      </c>
      <c r="B374" s="64" t="s">
        <v>731</v>
      </c>
      <c r="C374" s="247" t="s">
        <v>732</v>
      </c>
      <c r="D374" s="60">
        <f t="shared" ref="D374:E374" si="91">SUM(D375:D378)</f>
        <v>22295.03</v>
      </c>
      <c r="E374" s="60">
        <f t="shared" si="91"/>
        <v>26436</v>
      </c>
      <c r="F374" s="45">
        <f t="shared" si="72"/>
        <v>118.57351167502355</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22295.03</v>
      </c>
      <c r="E376" s="194">
        <v>26436</v>
      </c>
      <c r="F376" s="45">
        <f t="shared" si="72"/>
        <v>118.57351167502355</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8261.23</v>
      </c>
      <c r="E379" s="60">
        <f t="shared" si="92"/>
        <v>12632.57</v>
      </c>
      <c r="F379" s="45">
        <f t="shared" si="72"/>
        <v>152.91391233508813</v>
      </c>
    </row>
    <row r="380" spans="1:6" ht="12.75" customHeight="1" x14ac:dyDescent="0.2">
      <c r="A380" s="63">
        <v>4221</v>
      </c>
      <c r="B380" s="64" t="s">
        <v>647</v>
      </c>
      <c r="C380" s="247" t="s">
        <v>739</v>
      </c>
      <c r="D380" s="194">
        <v>1050</v>
      </c>
      <c r="E380" s="194">
        <v>9332.19</v>
      </c>
      <c r="F380" s="45">
        <f t="shared" si="72"/>
        <v>888.78000000000009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6198.23</v>
      </c>
      <c r="E382" s="194">
        <v>3300.38</v>
      </c>
      <c r="F382" s="45">
        <f t="shared" si="72"/>
        <v>53.247136682569064</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1013</v>
      </c>
      <c r="E385" s="194">
        <v>0</v>
      </c>
      <c r="F385" s="45">
        <f t="shared" si="72"/>
        <v>0</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49370.11</v>
      </c>
      <c r="E393" s="60">
        <f t="shared" si="94"/>
        <v>29590.89</v>
      </c>
      <c r="F393" s="45">
        <f t="shared" si="72"/>
        <v>59.936852480174743</v>
      </c>
    </row>
    <row r="394" spans="1:6" ht="12.75" customHeight="1" x14ac:dyDescent="0.2">
      <c r="A394" s="63">
        <v>4241</v>
      </c>
      <c r="B394" s="64" t="s">
        <v>756</v>
      </c>
      <c r="C394" s="247" t="s">
        <v>757</v>
      </c>
      <c r="D394" s="194">
        <v>49370.11</v>
      </c>
      <c r="E394" s="194">
        <v>29590.89</v>
      </c>
      <c r="F394" s="45">
        <f t="shared" si="72"/>
        <v>59.936852480174743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4740.63</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4740.63</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16250</v>
      </c>
      <c r="E412" s="60">
        <f t="shared" si="100"/>
        <v>42687.5</v>
      </c>
      <c r="F412" s="45">
        <f t="shared" si="72"/>
        <v>262.69230769230768</v>
      </c>
    </row>
    <row r="413" spans="1:6" ht="12.75" customHeight="1" x14ac:dyDescent="0.2">
      <c r="A413" s="63">
        <v>451</v>
      </c>
      <c r="B413" s="64" t="s">
        <v>784</v>
      </c>
      <c r="C413" s="247" t="s">
        <v>785</v>
      </c>
      <c r="D413" s="194">
        <v>16250</v>
      </c>
      <c r="E413" s="194">
        <v>42687.5</v>
      </c>
      <c r="F413" s="45">
        <f t="shared" si="72"/>
        <v>262.69230769230768</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96176.37</v>
      </c>
      <c r="E418" s="60">
        <f t="shared" si="102"/>
        <v>116087.59</v>
      </c>
      <c r="F418" s="45">
        <f t="shared" si="72"/>
        <v>120.70281920600662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2251752.0099999998</v>
      </c>
      <c r="E422" s="60">
        <f>E6+E308</f>
        <v>2444041.2199999997</v>
      </c>
      <c r="F422" s="45">
        <f t="shared" si="72"/>
        <v>108.53953761986428</v>
      </c>
    </row>
    <row r="423" spans="1:6" ht="12.75" customHeight="1" x14ac:dyDescent="0.2">
      <c r="A423" s="63" t="s">
        <v>581</v>
      </c>
      <c r="B423" s="64" t="s">
        <v>804</v>
      </c>
      <c r="C423" s="247" t="s">
        <v>805</v>
      </c>
      <c r="D423" s="60">
        <f t="shared" ref="D423:E423" si="103">D299+D360</f>
        <v>2282700.6999999997</v>
      </c>
      <c r="E423" s="60">
        <f t="shared" si="103"/>
        <v>2637502.29</v>
      </c>
      <c r="F423" s="45">
        <f t="shared" si="72"/>
        <v>115.54306221573421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30948.689999999944</v>
      </c>
      <c r="E425" s="60">
        <f t="shared" si="105"/>
        <v>193461.0700000003</v>
      </c>
      <c r="F425" s="45">
        <f t="shared" si="72"/>
        <v>625.10261339010037</v>
      </c>
    </row>
    <row r="426" spans="1:6" ht="12.75" customHeight="1" x14ac:dyDescent="0.2">
      <c r="A426" s="251" t="s">
        <v>810</v>
      </c>
      <c r="B426" s="183" t="s">
        <v>811</v>
      </c>
      <c r="C426" s="252" t="s">
        <v>812</v>
      </c>
      <c r="D426" s="60">
        <f t="shared" ref="D426:E426" si="106">IF(D302-D303+D419-D420&gt;=0,D302-D303+D419-D420,0)</f>
        <v>116164.01</v>
      </c>
      <c r="E426" s="60">
        <f t="shared" si="106"/>
        <v>85215.32</v>
      </c>
      <c r="F426" s="45">
        <f t="shared" si="72"/>
        <v>73.35776373422371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2251752.0099999998</v>
      </c>
      <c r="E643" s="60">
        <f>E422+E430</f>
        <v>2444041.2199999997</v>
      </c>
      <c r="F643" s="45">
        <f t="shared" si="109"/>
        <v>108.53953761986428</v>
      </c>
    </row>
    <row r="644" spans="1:6" ht="12.75" customHeight="1" x14ac:dyDescent="0.2">
      <c r="A644" s="63" t="s">
        <v>581</v>
      </c>
      <c r="B644" s="64" t="s">
        <v>1237</v>
      </c>
      <c r="C644" s="247" t="s">
        <v>1238</v>
      </c>
      <c r="D644" s="60">
        <f>D423+D535</f>
        <v>2282700.6999999997</v>
      </c>
      <c r="E644" s="60">
        <f>E423+E535</f>
        <v>2637502.29</v>
      </c>
      <c r="F644" s="45">
        <f t="shared" si="109"/>
        <v>115.54306221573421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30948.689999999944</v>
      </c>
      <c r="E646" s="60">
        <f t="shared" si="164"/>
        <v>193461.0700000003</v>
      </c>
      <c r="F646" s="45">
        <f t="shared" si="109"/>
        <v>625.10261339010037</v>
      </c>
    </row>
    <row r="647" spans="1:6" ht="24" x14ac:dyDescent="0.2">
      <c r="A647" s="251" t="s">
        <v>1243</v>
      </c>
      <c r="B647" s="64" t="s">
        <v>1244</v>
      </c>
      <c r="C647" s="252" t="s">
        <v>1243</v>
      </c>
      <c r="D647" s="60">
        <f>IF(D426-D427+D641-D642&gt;=0,D426-D427+D641-D642,0)</f>
        <v>116164.01</v>
      </c>
      <c r="E647" s="60">
        <f>IF(E426-E427+E641-E642&gt;=0,E426-E427+E641-E642,0)</f>
        <v>85215.32</v>
      </c>
      <c r="F647" s="45">
        <f t="shared" si="109"/>
        <v>73.35776373422371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85215.320000000051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108245.75000000029</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116164.01</v>
      </c>
      <c r="E653" s="194">
        <v>85215.32</v>
      </c>
      <c r="F653" s="45">
        <f t="shared" ref="F653:F740" si="167">IF(D653&lt;&gt;0,IF(E653/D653&gt;=100,"&gt;&gt;100",E653/D653*100),"-")</f>
        <v>73.35776373422371</v>
      </c>
    </row>
    <row r="654" spans="1:6" ht="12.75" customHeight="1" x14ac:dyDescent="0.2">
      <c r="A654" s="63" t="s">
        <v>1256</v>
      </c>
      <c r="B654" s="64" t="s">
        <v>1257</v>
      </c>
      <c r="C654" s="247" t="s">
        <v>1256</v>
      </c>
      <c r="D654" s="194">
        <v>473875.8</v>
      </c>
      <c r="E654" s="194">
        <v>2174141.21</v>
      </c>
      <c r="F654" s="45">
        <f t="shared" si="167"/>
        <v>458.79979733086185</v>
      </c>
    </row>
    <row r="655" spans="1:6" ht="12.75" customHeight="1" x14ac:dyDescent="0.2">
      <c r="A655" s="63" t="s">
        <v>1258</v>
      </c>
      <c r="B655" s="64" t="s">
        <v>1259</v>
      </c>
      <c r="C655" s="247" t="s">
        <v>1258</v>
      </c>
      <c r="D655" s="194">
        <v>504824.49</v>
      </c>
      <c r="E655" s="194">
        <v>2259356.5299999998</v>
      </c>
      <c r="F655" s="45">
        <f t="shared" si="167"/>
        <v>447.55287723858243</v>
      </c>
    </row>
    <row r="656" spans="1:6" ht="24" x14ac:dyDescent="0.2">
      <c r="A656" s="63">
        <v>11</v>
      </c>
      <c r="B656" s="64" t="s">
        <v>1260</v>
      </c>
      <c r="C656" s="247" t="s">
        <v>1261</v>
      </c>
      <c r="D656" s="60">
        <f t="shared" ref="D656:E656" si="168">+D653+D654-D655</f>
        <v>85215.319999999949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44443.3</v>
      </c>
      <c r="E671" s="194">
        <v>38532.080000000002</v>
      </c>
      <c r="F671" s="45">
        <f t="shared" si="167"/>
        <v>86.699412509872133</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3600.75</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v>1907.9</v>
      </c>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1916878.15</v>
      </c>
      <c r="E683" s="192">
        <v>1924255.6</v>
      </c>
      <c r="F683" s="71">
        <f t="shared" si="167"/>
        <v>100.38486796878561</v>
      </c>
    </row>
    <row r="684" spans="1:6" ht="24" x14ac:dyDescent="0.2">
      <c r="A684" s="70">
        <v>63613</v>
      </c>
      <c r="B684" s="182" t="s">
        <v>1317</v>
      </c>
      <c r="C684" s="278" t="s">
        <v>1318</v>
      </c>
      <c r="D684" s="192">
        <v>0</v>
      </c>
      <c r="E684" s="192">
        <v>106295.14</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548.30999999999995</v>
      </c>
      <c r="F732" s="71" t="str">
        <f t="shared" si="167"/>
        <v>-</v>
      </c>
    </row>
    <row r="733" spans="1:6" ht="12.75" customHeight="1" x14ac:dyDescent="0.2">
      <c r="A733" s="70">
        <v>31215</v>
      </c>
      <c r="B733" s="65" t="s">
        <v>1395</v>
      </c>
      <c r="C733" s="278" t="s">
        <v>1396</v>
      </c>
      <c r="D733" s="192">
        <v>2207.1999999999998</v>
      </c>
      <c r="E733" s="192">
        <v>4801.58</v>
      </c>
      <c r="F733" s="71">
        <f t="shared" si="167"/>
        <v>217.5416817687568</v>
      </c>
    </row>
    <row r="734" spans="1:6" ht="12.75" customHeight="1" x14ac:dyDescent="0.2">
      <c r="A734" s="70">
        <v>32121</v>
      </c>
      <c r="B734" s="65" t="s">
        <v>1397</v>
      </c>
      <c r="C734" s="278" t="s">
        <v>1398</v>
      </c>
      <c r="D734" s="192">
        <v>58860.1</v>
      </c>
      <c r="E734" s="192">
        <v>60169.35</v>
      </c>
      <c r="F734" s="71">
        <f t="shared" si="167"/>
        <v>102.22434212649996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1276.3499999999999</v>
      </c>
      <c r="E736" s="194">
        <v>909.5</v>
      </c>
      <c r="F736" s="45">
        <f t="shared" si="167"/>
        <v>71.257883809299955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1019.1</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2147.5700000000002</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47"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2696491.27</v>
      </c>
      <c r="E6" s="180">
        <f t="shared" si="0"/>
        <v>2663033.1200000006</v>
      </c>
      <c r="F6" s="181">
        <f t="shared" ref="F6:F298" si="1">IF(D6&gt;0,IF(E6/D6&gt;=100,"&gt;&gt;100",E6/D6*100),"-")</f>
        <v>98.759196798734692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2608864.9500000002</v>
      </c>
      <c r="E7" s="79">
        <f t="shared" si="2"/>
        <v>2577659.2500000005</v>
      </c>
      <c r="F7" s="71">
        <f t="shared" si="1"/>
        <v>98.803859126552339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2360.1600000000008</v>
      </c>
      <c r="E8" s="79">
        <f>E9+E10-E11</f>
        <v>2242.1499999999996</v>
      </c>
      <c r="F8" s="71">
        <f t="shared" si="1"/>
        <v>94.99991525998233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2360.16</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7502.56</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5142.3999999999996</v>
      </c>
      <c r="E11" s="192">
        <v>118.01</v>
      </c>
      <c r="F11" s="71">
        <f t="shared" si="1"/>
        <v>2.2948428749222156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2566960.25</v>
      </c>
      <c r="E12" s="79">
        <f t="shared" si="3"/>
        <v>2493185.0600000005</v>
      </c>
      <c r="F12" s="71">
        <f t="shared" si="1"/>
        <v>97.125970688482639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2441227.2000000002</v>
      </c>
      <c r="E13" s="79">
        <f t="shared" si="4"/>
        <v>2345103.16</v>
      </c>
      <c r="F13" s="71">
        <f t="shared" si="1"/>
        <v>96.062470547599986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2467663.2000000002</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2621578.1800000002</v>
      </c>
      <c r="E17" s="192">
        <v>0</v>
      </c>
      <c r="F17" s="71">
        <f t="shared" si="1"/>
        <v>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180350.98</v>
      </c>
      <c r="E18" s="192">
        <v>122560.04</v>
      </c>
      <c r="F18" s="71">
        <f t="shared" si="1"/>
        <v>67.956403674657039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122810.48999999996</v>
      </c>
      <c r="E19" s="79">
        <f t="shared" si="5"/>
        <v>114750.29</v>
      </c>
      <c r="F19" s="71">
        <f t="shared" si="1"/>
        <v>93.436879862624139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120282.93</v>
      </c>
      <c r="E20" s="192">
        <v>85412.18</v>
      </c>
      <c r="F20" s="71">
        <f t="shared" si="1"/>
        <v>71.009394267332866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21701.96</v>
      </c>
      <c r="E22" s="192">
        <v>19968.71</v>
      </c>
      <c r="F22" s="71">
        <f t="shared" si="1"/>
        <v>92.013394181907998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5521.86</v>
      </c>
      <c r="E24" s="192">
        <v>4275.3100000000004</v>
      </c>
      <c r="F24" s="71">
        <f t="shared" si="1"/>
        <v>77.425179196864832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33214.58</v>
      </c>
      <c r="E25" s="192">
        <v>25786.86</v>
      </c>
      <c r="F25" s="71">
        <f t="shared" si="1"/>
        <v>77.637170182492142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57910.84</v>
      </c>
      <c r="E28" s="192">
        <v>20692.77</v>
      </c>
      <c r="F28" s="71">
        <f t="shared" si="1"/>
        <v>35.73211854637232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2922.5599999999977</v>
      </c>
      <c r="E35" s="79">
        <f t="shared" si="7"/>
        <v>29524.7</v>
      </c>
      <c r="F35" s="71">
        <f t="shared" si="1"/>
        <v>1010.2341782546816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52530.28</v>
      </c>
      <c r="E36" s="192">
        <v>32513.45</v>
      </c>
      <c r="F36" s="71">
        <f t="shared" si="1"/>
        <v>61.894682457432168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49607.72</v>
      </c>
      <c r="E40" s="192">
        <v>2988.75</v>
      </c>
      <c r="F40" s="71">
        <f t="shared" si="1"/>
        <v>6.0247679191867718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3806.91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4740.63</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933.72</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39544.54</v>
      </c>
      <c r="E56" s="79">
        <f t="shared" si="11"/>
        <v>82232.039999999994</v>
      </c>
      <c r="F56" s="71">
        <f t="shared" si="1"/>
        <v>207.94789874910666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39544.54</v>
      </c>
      <c r="E57" s="192">
        <v>82232.039999999994</v>
      </c>
      <c r="F57" s="71">
        <f t="shared" si="1"/>
        <v>207.94789874910666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87626.32</v>
      </c>
      <c r="E69" s="79">
        <f>E70+E82+E88+E119+E135+E147+E165+E171</f>
        <v>85373.87</v>
      </c>
      <c r="F69" s="71">
        <f t="shared" si="1"/>
        <v>97.429482374702019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85215.32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85215.32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85215.32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2411</v>
      </c>
      <c r="E82" s="79">
        <f>SUM(E83:E85)-E86+E87</f>
        <v>85373.87</v>
      </c>
      <c r="F82" s="71">
        <f t="shared" si="1"/>
        <v>3541.0149315636668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2411</v>
      </c>
      <c r="E87" s="192">
        <v>85373.87</v>
      </c>
      <c r="F87" s="71">
        <f t="shared" si="1"/>
        <v>3541.0149315636668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2696491.27</v>
      </c>
      <c r="E176" s="79">
        <f>E177+E251</f>
        <v>2663033.12</v>
      </c>
      <c r="F176" s="71">
        <f t="shared" si="1"/>
        <v>98.759196798734678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2411</v>
      </c>
      <c r="E177" s="79">
        <f>E178+E197+E203+E219+E247+E248</f>
        <v>193619.62000000002</v>
      </c>
      <c r="F177" s="71">
        <f t="shared" si="1"/>
        <v>8030.6768975528839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2411</v>
      </c>
      <c r="E178" s="79">
        <f>SUM(E179:E181)+E185+E186+SUM(E194:E196)</f>
        <v>193619.62000000002</v>
      </c>
      <c r="F178" s="71">
        <f t="shared" si="1"/>
        <v>8030.6768975528839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168912.04</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21384.57</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2411</v>
      </c>
      <c r="E196" s="192">
        <v>3323.01</v>
      </c>
      <c r="F196" s="71">
        <f t="shared" si="1"/>
        <v>137.82704272086272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2694080.27</v>
      </c>
      <c r="E251" s="79">
        <f>+E252+E255-E264+E274+E291</f>
        <v>2469413.5</v>
      </c>
      <c r="F251" s="71">
        <f t="shared" si="1"/>
        <v>91.660724719237848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2608864.9500000002</v>
      </c>
      <c r="E252" s="79">
        <f>E253-E254</f>
        <v>2577659.25</v>
      </c>
      <c r="F252" s="71">
        <f t="shared" si="1"/>
        <v>98.803859126552325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2608864.9500000002</v>
      </c>
      <c r="E253" s="192">
        <v>2577659.25</v>
      </c>
      <c r="F253" s="71">
        <f t="shared" si="1"/>
        <v>98.803859126552325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85215.32</v>
      </c>
      <c r="E255" s="79">
        <f>E256-E260</f>
        <v>-108245.75</v>
      </c>
      <c r="F255" s="71">
        <f t="shared" si="1"/>
        <v>-127.0261614930273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85215.32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85215.32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108245.75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108245.75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2411</v>
      </c>
      <c r="E308" s="192">
        <v>85373.87</v>
      </c>
      <c r="F308" s="71">
        <f t="shared" si="43"/>
        <v>3541.0149315636668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2411</v>
      </c>
      <c r="E337" s="192">
        <v>193619.62</v>
      </c>
      <c r="F337" s="71">
        <f t="shared" si="43"/>
        <v>8030.676897552883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6"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2282700.7000000002</v>
      </c>
      <c r="E114" s="60">
        <f t="shared" si="22"/>
        <v>2637502.29</v>
      </c>
      <c r="F114" s="45">
        <f t="shared" si="1"/>
        <v>115.54306221573418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2195102.2400000002</v>
      </c>
      <c r="E115" s="60">
        <f t="shared" si="23"/>
        <v>2549302.37</v>
      </c>
      <c r="F115" s="45">
        <f t="shared" si="1"/>
        <v>116.13592859346724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2195102.2400000002</v>
      </c>
      <c r="E117" s="194">
        <v>2549302.37</v>
      </c>
      <c r="F117" s="45">
        <f t="shared" si="1"/>
        <v>116.13592859346724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87598.46</v>
      </c>
      <c r="E126" s="194">
        <v>88199.92</v>
      </c>
      <c r="F126" s="45">
        <f t="shared" si="1"/>
        <v>100.68661024406136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2282700.7000000002</v>
      </c>
      <c r="E141" s="81">
        <f t="shared" si="28"/>
        <v>2637502.29</v>
      </c>
      <c r="F141" s="61">
        <f t="shared" si="1"/>
        <v>115.54306221573418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E42" sqref="E4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2667669.9500000002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2551582.3600000003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2123606.9700000002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413395.56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681.79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13898.04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116087.59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2476461.3299999996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2360373.7399999998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1954694.93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392010.99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681.79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12986.03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116087.59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193619.62000000058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193619.62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193619.62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11515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2026-01-20T06:40:13Z</cp:lastPrinted>
  <dcterms:created xsi:type="dcterms:W3CDTF">2022-04-01T05:14:30Z</dcterms:created>
  <dcterms:modified xsi:type="dcterms:W3CDTF">2026-02-05T08:15:33Z</dcterms:modified>
</cp:coreProperties>
</file>